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7"/>
  </bookViews>
  <sheets>
    <sheet name="Доходы" sheetId="1" r:id="rId1"/>
    <sheet name="Расходы свод" sheetId="2" r:id="rId2"/>
    <sheet name="Расходы МС" sheetId="3" r:id="rId3"/>
    <sheet name="Расходы КСП" sheetId="4" r:id="rId4"/>
    <sheet name="Расходы ИКМО" sheetId="5" r:id="rId5"/>
    <sheet name="Расходы МА" sheetId="6" r:id="rId6"/>
    <sheet name="Дефицит" sheetId="7" r:id="rId7"/>
    <sheet name="Численность и зп" sheetId="8" r:id="rId8"/>
  </sheets>
  <definedNames>
    <definedName name="_xlnm.Print_Titles" localSheetId="0">'Доходы'!$4:$5</definedName>
    <definedName name="_xlnm.Print_Titles" localSheetId="5">'Расходы МА'!$4:$5</definedName>
    <definedName name="_xlnm.Print_Titles" localSheetId="1">'Расходы свод'!$4:$4</definedName>
  </definedNames>
  <calcPr fullCalcOnLoad="1"/>
</workbook>
</file>

<file path=xl/sharedStrings.xml><?xml version="1.0" encoding="utf-8"?>
<sst xmlns="http://schemas.openxmlformats.org/spreadsheetml/2006/main" count="2034" uniqueCount="436">
  <si>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</si>
  <si>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</si>
  <si>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</si>
  <si>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</si>
  <si>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</si>
  <si>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</si>
  <si>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</si>
  <si>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</si>
  <si>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</si>
  <si>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</si>
  <si>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</si>
  <si>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КОНТРОЛЬНО-СЧЕТНАЯ ПАЛАТА ВНУТРИГОРОДСКОГО  МУНИЦИПАЛЬНОГО  ОБРАЗОВАНИЯ  САНКТ-ПЕТЕРБУРГА МУНИЦИПАЛЬНЫЙ ОКРУГ ЛИГОВКА-ЯМСКАЯ </t>
  </si>
  <si>
    <t xml:space="preserve">МУНИЦИПАЛЬНЫЙ СОВЕТ ВНУТРИГОРОДСКОГО МУНИЦИПАЛЬНОГО  ОБРАЗОВАНИЯ  САНКТ-ПЕТЕРБУРГА  МУНИЦИПАЛЬНЫЙ ОКРУГ ЛИГОВКА-ЯМСКАЯ </t>
  </si>
  <si>
    <t xml:space="preserve">ИЗБИРАТЕЛЬНАЯ КОМИССИЯ ВНУТРИГОРОДСКОГО  МУНИЦИПАЛЬНОГО  ОБРАЗОВАНИЯ  САНКТ-ПЕТЕРБУРГА МУНИЦИПАЛЬНЫЙ ОКРУГ ЛИГОВКА-ЯМСКАЯ </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</si>
  <si>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</si>
  <si>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</si>
  <si>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 xml:space="preserve">МЕСТНАЯ АДМИНИСТРАЦИЯ ВНУТРИГОРОДСКОГО МУНИЦИПАЛЬНОГО  ОБРАЗОВАНИЯ  САНКТ-ПЕТЕРБУРГА МУНИЦИПАЛЬНЫЙ ОКРУГ  ЛИГОВКА-ЯМСКАЯ </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</si>
  <si>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</si>
  <si>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Другие  вопросы  в  области  охраны  окружающей  среды</t>
  </si>
  <si>
    <t>Публичные  нормативные  социальные  выплаты  гражданам</t>
  </si>
  <si>
    <t>Приложение 2.1</t>
  </si>
  <si>
    <t xml:space="preserve">к Распоряжению Главы местной  Администрации от 24.10.2014 № 156 "Об утверждении  отчета об исполнении бюджета  внутригородского Муниципального образования Санкт-Петербурга муниципальный округ Лиговка-Ямская  за 9 месяцев 2014 года"   </t>
  </si>
  <si>
    <t>Сводный отчет главных администраторов доходов                                                                                                                              об исполнении доходов бюджета внутригородского Муниципального образования                                                                                                    Санкт-Петербурга муниципальный округ Лиговака-Ямская за 9 месяцев 2014 года</t>
  </si>
  <si>
    <t>Исполнено             за 9 месяцев 2014 г. (тыс.руб.)</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</si>
  <si>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</si>
  <si>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824</t>
  </si>
  <si>
    <t xml:space="preserve">к Распоряжению Главы местной  Администрации от 24.10.2014 № 156 "Об утверждении  отчета об исполнении бюджета  внутригородского Муниципального образования Санкт-Петербурга муниципальный округ Лиговка-Ямская за 9 месяцев 2014 года"   </t>
  </si>
  <si>
    <t>Сводный отчет                                                                                                                                                                                                                                         главных распорядителей бюджетных средств об исполнении расходов бюджета                                                                                                                                  внутригородского Муниципального образования Санкт-Петербурга                                                                                  муниципальный округ Лиговака-Ямская за 9 месяцев 2014 года</t>
  </si>
  <si>
    <t xml:space="preserve">Отчет главного рапорядителя бюджетных средств                                                                                                                                                                         об исполнении расходов бюджета внутригородского Муниципального образования                                                                                                    Санкт-Петербурга муниципальный округ Лиговка-Ямская за 9 месяцев 2014 года                                                                                                                                </t>
  </si>
  <si>
    <t>Сводный отчет об исполнении источников финансирования дефицита бюджета                                                              внутригородского Муниципального образования Санкт-Петербурга                                                                                      муниципальный округ Лиговка-Ямская за 9 месяцев 2014 года</t>
  </si>
  <si>
    <t>о численности и средней заработной плате работников                                                                                                                                                                                                внутригородского Муниципального образования Санкт-Петербурга                                                                 муниципальный округ Лиговка-Ямская  за 9 месяцев 2014 года</t>
  </si>
  <si>
    <t>Но-    мер</t>
  </si>
  <si>
    <r>
      <t xml:space="preserve">Главный распорядитель бюджетных средств:  </t>
    </r>
    <r>
      <rPr>
        <i/>
        <sz val="10"/>
        <rFont val="Arial Narrow"/>
        <family val="2"/>
      </rPr>
      <t xml:space="preserve">                                                                                                                                                                                        Муниципальный Совет внутригородского Муниципального образования Санкт-Петербурга муниципальный округ Лиговка-Ямская</t>
    </r>
  </si>
  <si>
    <t>Приложение 2.2</t>
  </si>
  <si>
    <r>
      <t xml:space="preserve">Главный распорядитель бюджетных средств:  </t>
    </r>
    <r>
      <rPr>
        <i/>
        <sz val="10"/>
        <rFont val="Arial Narrow"/>
        <family val="2"/>
      </rPr>
      <t xml:space="preserve">                                                                                                                                                                                       Контрольно-счетная палата внутригородского Муниципального образования Санкт-Петербурга муниципальный округ Лиговка-Ямская</t>
    </r>
  </si>
  <si>
    <t>Приложение 2.3</t>
  </si>
  <si>
    <r>
      <t xml:space="preserve">Главный распорядитель бюджетных средств:  </t>
    </r>
    <r>
      <rPr>
        <i/>
        <sz val="10"/>
        <rFont val="Arial Narrow"/>
        <family val="2"/>
      </rPr>
      <t xml:space="preserve">                                                                                                                                              Избирательная комиссия внутригородского Муниципального образования Санкт-Петербурга муниципальный округ Лиговка-Ямская</t>
    </r>
  </si>
  <si>
    <t>Иные закупки товаров, работ и услуг для обеспечения государственных (муниципальных) нужд</t>
  </si>
  <si>
    <t>Приложение 2.4</t>
  </si>
  <si>
    <r>
      <t xml:space="preserve">Главный распорядитель бюджетных средств:  </t>
    </r>
    <r>
      <rPr>
        <i/>
        <sz val="10"/>
        <rFont val="Arial Narrow"/>
        <family val="2"/>
      </rPr>
      <t xml:space="preserve">                                                                                                                                                                                 местная Администрация внутригородского Муниципального образования Санкт-Петербурга муниципальный округ Лиговка-Ямская</t>
    </r>
  </si>
  <si>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</si>
  <si>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Субсидии  некоммерческим  организациям  (за  исключением  государственных  (муниципальных)  учреждений</t>
  </si>
  <si>
    <t xml:space="preserve">Реализация муниципальной программы "Временное трудоустройство несовершеннолетних в свободное от учебы время" по исполнению расходных обязательств,   вытекающих  из  полномочий  по  вопросу местного значения "Участие в организации и финансировании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</si>
  <si>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</si>
  <si>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</si>
  <si>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</si>
  <si>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020 01 01</t>
  </si>
  <si>
    <t>1.2.1.1.</t>
  </si>
  <si>
    <t>Глава местной администрации (исполнительно-распорядительного органа муниципального образования)</t>
  </si>
  <si>
    <t>1.2.2.1.</t>
  </si>
  <si>
    <t>1.2.3.1.</t>
  </si>
  <si>
    <t>002 80 01</t>
  </si>
  <si>
    <t>1.3.1.1.</t>
  </si>
  <si>
    <t xml:space="preserve">Резервные фонды </t>
  </si>
  <si>
    <t>0111</t>
  </si>
  <si>
    <t>2.1</t>
  </si>
  <si>
    <t>Резервный фонд местной Администрации</t>
  </si>
  <si>
    <t>070 01 01</t>
  </si>
  <si>
    <t>Резервные средства</t>
  </si>
  <si>
    <t>870</t>
  </si>
  <si>
    <t>3.1.1.1.</t>
  </si>
  <si>
    <t>3.2.1.1.</t>
  </si>
  <si>
    <t>600</t>
  </si>
  <si>
    <t>3.3.1.1.</t>
  </si>
  <si>
    <t>Субсидии некоммерческим организациям (за исключением государственных (муниципальных) учреждений</t>
  </si>
  <si>
    <t>Защита населения и территорий от чрезвычайных ситуаций природного и техногенного характера, гражданская оборона</t>
  </si>
  <si>
    <t>795 03 01</t>
  </si>
  <si>
    <t>795 04 01</t>
  </si>
  <si>
    <t xml:space="preserve">795 05 01 </t>
  </si>
  <si>
    <t>ОХРАНА ОКРУЖАЮЩЕЙ СРЕДЫ</t>
  </si>
  <si>
    <t>0600</t>
  </si>
  <si>
    <t>0605</t>
  </si>
  <si>
    <t>795 06 01</t>
  </si>
  <si>
    <t>795 07 01</t>
  </si>
  <si>
    <t>795 08 01</t>
  </si>
  <si>
    <t>795 09 01</t>
  </si>
  <si>
    <t>795 09 02</t>
  </si>
  <si>
    <t>3.4.</t>
  </si>
  <si>
    <t>795 10 01</t>
  </si>
  <si>
    <t>3.4.1.</t>
  </si>
  <si>
    <t>3.4.1.1.</t>
  </si>
  <si>
    <t>795 11 01</t>
  </si>
  <si>
    <t>795 12 01</t>
  </si>
  <si>
    <t>795 13 01</t>
  </si>
  <si>
    <t>Социальное обеспечение и иные выплаты населению</t>
  </si>
  <si>
    <t>300</t>
  </si>
  <si>
    <t>310</t>
  </si>
  <si>
    <t>002 80 02</t>
  </si>
  <si>
    <t>2.1.2.</t>
  </si>
  <si>
    <t>2.1.2.1.</t>
  </si>
  <si>
    <t>511 80 03</t>
  </si>
  <si>
    <t>511 80 04</t>
  </si>
  <si>
    <t>2.3.1.1.</t>
  </si>
  <si>
    <t>795 14 01</t>
  </si>
  <si>
    <t>Социальные выплаты гражданам, кроме публичных нормативных социальных выплат</t>
  </si>
  <si>
    <t>320</t>
  </si>
  <si>
    <t>795 15 01</t>
  </si>
  <si>
    <t>X.</t>
  </si>
  <si>
    <t>795 16 01</t>
  </si>
  <si>
    <t>1 13 02060 00 0000 130</t>
  </si>
  <si>
    <t>1 13 02063 03 0000 130</t>
  </si>
  <si>
    <t>114 02033 03 0000 410</t>
  </si>
  <si>
    <t>Субвенции  местным  бюджетам  на  выполнение  передаваемых  полномочий  субъектов  Российской  Федерации</t>
  </si>
  <si>
    <t>Невыясненнные  поступления,  зачисляемые  в  бюджеты внутригородских муниципальных образований  городов  федерального значения Москвы и Санкт-Петербурга</t>
  </si>
  <si>
    <t>Прочие  неналоговые  доходы  бюджетов  внутригородских  муниципальных  образований   городов   федерального  значения  Москвы  и  Санкт-Петербурга</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</si>
  <si>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</si>
  <si>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</si>
  <si>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</si>
  <si>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</si>
  <si>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</si>
  <si>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Другие вопросы в области культуры, кинематографии</t>
  </si>
  <si>
    <t>0804</t>
  </si>
  <si>
    <t>000 01 05 0201 03 0000 510</t>
  </si>
  <si>
    <t>000 01 05 0201 03 0000 610</t>
  </si>
  <si>
    <t>Другие вопросы в области образования</t>
  </si>
  <si>
    <t xml:space="preserve">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  </t>
  </si>
  <si>
    <t>Контрольно-счетная палата внутригородского Муниципального образования Санкт-Петербурга муниципальный округ Лиговка-Ямская</t>
  </si>
  <si>
    <t>Местная Администрация внутригородского Муниципального образования Санкт-Петербурга муниципальный округ Лиговка-Ямская</t>
  </si>
  <si>
    <t>Муниципальный Совет внутригородского Муниципального образования Санкт-Петербурга муниципальный округ Лиговка-Ямская</t>
  </si>
  <si>
    <t>VII.</t>
  </si>
  <si>
    <t>КУЛЬТУРА, КИНЕМАТОГРАФИЯ</t>
  </si>
  <si>
    <t>0800</t>
  </si>
  <si>
    <t>VIII.</t>
  </si>
  <si>
    <t>СОЦИАЛЬНАЯ ПОЛИТИКА</t>
  </si>
  <si>
    <t>1000</t>
  </si>
  <si>
    <t>1006</t>
  </si>
  <si>
    <t>IX.</t>
  </si>
  <si>
    <t>ФИЗИЧЕСКАЯ КУЛЬТУРА И СПОРТ</t>
  </si>
  <si>
    <t>1100</t>
  </si>
  <si>
    <t>Массовый спорт</t>
  </si>
  <si>
    <t>СРЕДСТВА МАССОВОЙ ИНФОРМАЦИИ</t>
  </si>
  <si>
    <t>1200</t>
  </si>
  <si>
    <t>ИТОГО РАСХОДОВ:</t>
  </si>
  <si>
    <t>Но-мер</t>
  </si>
  <si>
    <t>НАЛОГИ НА СОВОКУПНЫЙ ДОХОД</t>
  </si>
  <si>
    <t>Единый налог на вмененный доход для отдельных видов деятельности</t>
  </si>
  <si>
    <t>НАЛОГИ НА ИМУЩЕСТВО</t>
  </si>
  <si>
    <t>ЗАДОЛЖЕННОСТЬ И ПЕРЕРАСЧЕТЫ ПО ОТМЕНЕННЫМ НАЛОГАМ, СБОРАМ И ИНЫМ ОБЯЗАТЕЛЬНЫМ ПЛАТЕЖАМ</t>
  </si>
  <si>
    <t>ШТРАФЫ, САНКЦИИ, ВОЗМЕЩЕНИЕ УЩЕРБА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</si>
  <si>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</si>
  <si>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t>
  </si>
  <si>
    <t>Молодежная политика и оздоровление детей</t>
  </si>
  <si>
    <t>Культура</t>
  </si>
  <si>
    <t>Код</t>
  </si>
  <si>
    <t>Налог с имущества, переходящего в порядке наследования или дарения</t>
  </si>
  <si>
    <t>Другие общегосударственные вопросы</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</si>
  <si>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</si>
  <si>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Благоустройство</t>
  </si>
  <si>
    <t>Периодическая печать и издательства</t>
  </si>
  <si>
    <t>Охрана семьи и детства</t>
  </si>
  <si>
    <t>0104</t>
  </si>
  <si>
    <t>1.</t>
  </si>
  <si>
    <t>2.</t>
  </si>
  <si>
    <t>Приложение № 1</t>
  </si>
  <si>
    <t>ПРОЧИЕ НЕНАЛОГОВЫЕ ДОХОДЫ</t>
  </si>
  <si>
    <t>Код ГРБС</t>
  </si>
  <si>
    <t>0102</t>
  </si>
  <si>
    <t>1.1.</t>
  </si>
  <si>
    <t>1.1.1.</t>
  </si>
  <si>
    <t>1.2.</t>
  </si>
  <si>
    <t>1.2.1.</t>
  </si>
  <si>
    <t>0103</t>
  </si>
  <si>
    <t>2.1.</t>
  </si>
  <si>
    <t>2.1.1.</t>
  </si>
  <si>
    <t>0309</t>
  </si>
  <si>
    <t>0503</t>
  </si>
  <si>
    <t>0707</t>
  </si>
  <si>
    <t>0801</t>
  </si>
  <si>
    <t>1004</t>
  </si>
  <si>
    <t>Другие вопросы в области социальной политики</t>
  </si>
  <si>
    <t>Приложение № 2</t>
  </si>
  <si>
    <t>Наименование кода группы, подгруппы, статьи, вида источника финансирования дефицитов бюджетов,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</si>
  <si>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Источники внутреннего финансирования  дефицитов бюджетов</t>
  </si>
  <si>
    <t>Изменение остатков средств на счетах по учету средств бюджета</t>
  </si>
  <si>
    <t>Всего источников финансирования дефицита бюджета</t>
  </si>
  <si>
    <t>Приложение 3</t>
  </si>
  <si>
    <t>2.2.</t>
  </si>
  <si>
    <t>2.2.1.</t>
  </si>
  <si>
    <t>2.3.</t>
  </si>
  <si>
    <t>2.3.1.</t>
  </si>
  <si>
    <t>Приложение 4</t>
  </si>
  <si>
    <t>Должность по штатному расписанию</t>
  </si>
  <si>
    <t>Количество штатных единиц</t>
  </si>
  <si>
    <t>Средняя зарплата (тыс. руб.)</t>
  </si>
  <si>
    <t>План</t>
  </si>
  <si>
    <t>Факт</t>
  </si>
  <si>
    <t>0113</t>
  </si>
  <si>
    <t>Связь и информатика</t>
  </si>
  <si>
    <t>0410</t>
  </si>
  <si>
    <t>0709</t>
  </si>
  <si>
    <t>1102</t>
  </si>
  <si>
    <t>1202</t>
  </si>
  <si>
    <t>0100</t>
  </si>
  <si>
    <t>Социальное обеспечение населения</t>
  </si>
  <si>
    <t>981</t>
  </si>
  <si>
    <t>1003</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</si>
  <si>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</si>
  <si>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ДОХОДЫ ОТ ОКАЗАНИЯ ПЛАТНЫХ УСЛУГ (РАБОТ) И КОМПЕНСАЦИИ ЗАТРАТ ГОСУДАРСТВА</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</si>
  <si>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</si>
  <si>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0401</t>
  </si>
  <si>
    <t>505 01 01</t>
  </si>
  <si>
    <t>000 01 00 0000 00 0000 000</t>
  </si>
  <si>
    <t>Изменение остатков средств</t>
  </si>
  <si>
    <t>000 01 05 0000 00 0000 000</t>
  </si>
  <si>
    <t>Увеличение прочих остатков денежных средств бюджетов внутригородских муниципальных образований Санкт-Петербурга</t>
  </si>
  <si>
    <t>Уменьшение прочих остатков денежных средств  бюджетов внутригородских муниципальных образований Санкт-Петербурга</t>
  </si>
  <si>
    <t>Наименование   источника    доходов</t>
  </si>
  <si>
    <t>(код источника доходов)</t>
  </si>
  <si>
    <t>000</t>
  </si>
  <si>
    <t>1 00 00000 00 0000 000</t>
  </si>
  <si>
    <t>НАЛОГОВЫЕ И НЕНАЛОГОВЫЕ ДОХОДЫ</t>
  </si>
  <si>
    <t>1 05 00000 00 0000 000</t>
  </si>
  <si>
    <t>1 05 01000 00 0000 110</t>
  </si>
  <si>
    <t>Налог, взимаемый в связи с применением упрощенной системы налогообложения</t>
  </si>
  <si>
    <t>182</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</si>
  <si>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</si>
  <si>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</si>
  <si>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</si>
  <si>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</si>
  <si>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</si>
  <si>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</si>
  <si>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</si>
  <si>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</si>
  <si>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</si>
  <si>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</si>
  <si>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</si>
  <si>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</si>
  <si>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</si>
  <si>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</si>
  <si>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</si>
  <si>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</si>
  <si>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1 06 00000 00 0000 000</t>
  </si>
  <si>
    <t>1 06 01000 00 0000 110</t>
  </si>
  <si>
    <t>Налог на имущество физических лиц</t>
  </si>
  <si>
    <t xml:space="preserve"> 1 06 01010 03 0000 110</t>
  </si>
  <si>
    <t>1 09 00000 00 0000 000</t>
  </si>
  <si>
    <t>1 09 04000 00 0000 110</t>
  </si>
  <si>
    <t>Налоги на имущество</t>
  </si>
  <si>
    <t xml:space="preserve">182 </t>
  </si>
  <si>
    <t>1 09 04040 01 0000 110</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</si>
  <si>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</si>
  <si>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</si>
  <si>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</si>
  <si>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</si>
  <si>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</si>
  <si>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1 13 02993 03 0000 130</t>
  </si>
  <si>
    <t>867</t>
  </si>
  <si>
    <t>1 13 02993 03 0100 130</t>
  </si>
  <si>
    <t>1 16 00000 00 0000 000</t>
  </si>
  <si>
    <t>1 16 06000 01 0000 140</t>
  </si>
  <si>
    <t>1 16 90000 00 0000 140</t>
  </si>
  <si>
    <t>Прочие поступления от денежных взысканий (штрафов) и иных сумм в возмещение ущерба</t>
  </si>
  <si>
    <t>1 16 90030 03 0000 140</t>
  </si>
  <si>
    <t>806</t>
  </si>
  <si>
    <t>1 16 90030 03 0100 140</t>
  </si>
  <si>
    <t>Штрафы за административные правонарушения в области благоустройства, предусмотренные главой 4 Закона Санкт-Петербурга "Об административных правонарушениях в Санкт-Петербурге"</t>
  </si>
  <si>
    <t>863</t>
  </si>
  <si>
    <t>1 17 00000 00 0000 000</t>
  </si>
  <si>
    <t>1 17 01000 00 0000 180</t>
  </si>
  <si>
    <t>Невыясненные поступления</t>
  </si>
  <si>
    <t>1 17 01030 03 0000 180</t>
  </si>
  <si>
    <t>1 17 05000 00 0000 180</t>
  </si>
  <si>
    <t>Прочие неналоговые доходы</t>
  </si>
  <si>
    <t>1 17 05030 03 0000 180</t>
  </si>
  <si>
    <t>2 00 00000 00 0000 000</t>
  </si>
  <si>
    <t>2 02 00000 00 0000 000</t>
  </si>
  <si>
    <t>Безвозмездные поступления от других бюджетов бюджетной системы Российской Федерации</t>
  </si>
  <si>
    <t>2 02 03000 00 0000 151</t>
  </si>
  <si>
    <t>Субвенции бюджетам субъектов Российской Федерации и муниципальных образований</t>
  </si>
  <si>
    <t>2 02 03024 00 0000 151</t>
  </si>
  <si>
    <t>2 02 03024 03 0000 151</t>
  </si>
  <si>
    <t>2 02 03024 03 0100 151</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</si>
  <si>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</si>
  <si>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2 02 03024 03 0200 151</t>
  </si>
  <si>
    <t>2 02 03027 00 0000 151</t>
  </si>
  <si>
    <t>2 02 03027 03 0000 151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</si>
  <si>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</si>
  <si>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2 02 03027 03 0100 151</t>
  </si>
  <si>
    <t>2 02 03027 03 0200 151</t>
  </si>
  <si>
    <t>2 07 00000 00 0000 180</t>
  </si>
  <si>
    <t>Прочие безвозмездные поступления</t>
  </si>
  <si>
    <t>2 07 03000 03 0000 180</t>
  </si>
  <si>
    <t>2 08 00000 00 0000 180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</si>
  <si>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</si>
  <si>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2 08 03000 03 0000 180</t>
  </si>
  <si>
    <t>ИТОГО  ДОХОДОВ:</t>
  </si>
  <si>
    <t>807</t>
  </si>
  <si>
    <t>ОБЩЕГОСУДАРСТВЕННЫЕ ВОПРОСЫ</t>
  </si>
  <si>
    <t xml:space="preserve">Наименование </t>
  </si>
  <si>
    <t xml:space="preserve">Код раздела и подраз-     дела                                                                                                                                                                                                                                               </t>
  </si>
  <si>
    <t xml:space="preserve">Код целевой статьи                                                                                                                                                                                                                                               </t>
  </si>
  <si>
    <t xml:space="preserve">Код       вида     рас-ходов                                                                                                                                                                                                                                               </t>
  </si>
  <si>
    <t>I.</t>
  </si>
  <si>
    <t>882</t>
  </si>
  <si>
    <t>Функционирование высшего должностного лица субъекта Российской Федерации и муниципального образования</t>
  </si>
  <si>
    <t>002 01 01</t>
  </si>
  <si>
    <t>002 03 01</t>
  </si>
  <si>
    <t>002 04 01</t>
  </si>
  <si>
    <t>II.</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</si>
  <si>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</si>
  <si>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002 05 01</t>
  </si>
  <si>
    <t>002 06 01</t>
  </si>
  <si>
    <t>1.3.</t>
  </si>
  <si>
    <t>1.3.1.</t>
  </si>
  <si>
    <t>3.</t>
  </si>
  <si>
    <t>3.1.</t>
  </si>
  <si>
    <t>090 01 01</t>
  </si>
  <si>
    <t>3.1.1.</t>
  </si>
  <si>
    <t>3.2.</t>
  </si>
  <si>
    <t>3.2.1.</t>
  </si>
  <si>
    <t>3.3.</t>
  </si>
  <si>
    <t>3.3.1.</t>
  </si>
  <si>
    <t>Членские взносы  на осуществление деятельности Совета муниципальных образований Санкт-Петербурга и содержание его органов</t>
  </si>
  <si>
    <t>092 03 01</t>
  </si>
  <si>
    <t>НАЦИОНАЛЬНАЯ БЕЗОПАСНОСТЬ И ПРАВООХРАНИТЕЛЬНАЯ ДЕЯТЕЛЬНОСТЬ</t>
  </si>
  <si>
    <t>0300</t>
  </si>
  <si>
    <t>219 01 01</t>
  </si>
  <si>
    <t>III.</t>
  </si>
  <si>
    <t>НАЦИОНАЛЬНАЯ ЭКОНОМИКА</t>
  </si>
  <si>
    <t>0400</t>
  </si>
  <si>
    <t>Общеэкономические вопросы</t>
  </si>
  <si>
    <t>795 01 01</t>
  </si>
  <si>
    <t>795 02 01</t>
  </si>
  <si>
    <t>IV.</t>
  </si>
  <si>
    <t>ЖИЛИЩНО-КОММУНАЛЬНОЕ ХОЗЯЙСТВО</t>
  </si>
  <si>
    <t>0500</t>
  </si>
  <si>
    <t>V.</t>
  </si>
  <si>
    <t>VI.</t>
  </si>
  <si>
    <t>Муниципальные должности</t>
  </si>
  <si>
    <t>Должности муниципальной службы</t>
  </si>
  <si>
    <t>ОБРАЗОВАНИЕ</t>
  </si>
  <si>
    <t>0700</t>
  </si>
  <si>
    <t>2.2.2.</t>
  </si>
  <si>
    <t>2.2.3.</t>
  </si>
  <si>
    <t>Уплата налогов, сборов и иных платежей</t>
  </si>
  <si>
    <t>850</t>
  </si>
  <si>
    <t>Обеспечение деятельности финансовых, налоговых и таможенных органов и органов финансового (финансово-бюджетного) надзора</t>
  </si>
  <si>
    <t>0106</t>
  </si>
  <si>
    <t>1 14 00000 00 0000 000</t>
  </si>
  <si>
    <t>Контрольный орган Муниципального образования</t>
  </si>
  <si>
    <t>092 04 01</t>
  </si>
  <si>
    <t>1.2.2.</t>
  </si>
  <si>
    <t>1.2.3.</t>
  </si>
  <si>
    <t>630</t>
  </si>
  <si>
    <t>Профессиональная подготовка, переподготовка и повышение квалификации</t>
  </si>
  <si>
    <t>0705</t>
  </si>
  <si>
    <t>428 01 01</t>
  </si>
  <si>
    <t>1 16 90030 03 0200 140</t>
  </si>
  <si>
    <t xml:space="preserve"> План           Сумма тыс.руб</t>
  </si>
  <si>
    <t>Исполнение     Сумма тыс.руб</t>
  </si>
  <si>
    <t>ДОХОДЫ ОТ ПРОДАЖИ МАТЕРИАЛЬНЫХ И  НЕМАТЕРИАЛЬНЫХ  АКТИВОВ</t>
  </si>
  <si>
    <t>1 14 02000 00 0000 000</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</si>
  <si>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</si>
  <si>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1 05 04000 02 0000 110</t>
  </si>
  <si>
    <t>Налог, взимаемый в связи с применением патентной системы налогообложения</t>
  </si>
  <si>
    <t>1 05 04030 02 0000 110</t>
  </si>
  <si>
    <t>Налог, взимаемый в связи с применением патентной системы налогообложения, зачисляемый в бюджеты городов федерального значения Москвы и Санкт-Петербурга</t>
  </si>
  <si>
    <t>1 11 00000 00 0000 000</t>
  </si>
  <si>
    <t>ДОХОДЫ ОТ ИСПОЛЬЗОВАНИЯ ИМУЩЕСТВА, НАХОДЯЩЕГОСЯ В ГОСУДАРСТВЕННОЙ И МУНИЦИПАЛЬНОЙ СОБСТВЕННОСТИ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</si>
  <si>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</si>
  <si>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</si>
  <si>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</si>
  <si>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</si>
  <si>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1 11 09043 03 0000 120</t>
  </si>
  <si>
    <t>1 16 18000 00 0000 140</t>
  </si>
  <si>
    <t>Денежные взыскания (штрафы) за нарушение бюджетного законодательства Российской Федерации</t>
  </si>
  <si>
    <t>1 16 18030 03 0000 140</t>
  </si>
  <si>
    <t>1 16 23000 00 0000 140</t>
  </si>
  <si>
    <t>Доходы от возмещения ущерба при возникновении страховых случаев</t>
  </si>
  <si>
    <t>1 16 23030 03 0000 140</t>
  </si>
  <si>
    <t>1 16 32000 00 0000 140</t>
  </si>
  <si>
    <t>Утверждено     бюджетом                 на 2014 г.                   (тыс.руб.)</t>
  </si>
  <si>
    <t>Иные закупки товаров,  работ  и  услуг  для   обеспечения   государственных  (муниципальных)   нужд</t>
  </si>
  <si>
    <t xml:space="preserve">Предоставление субсидий бюджетным, автономным  учреждениям  и   иным   некоммерческим  организациям </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</si>
  <si>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</si>
  <si>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1 16 32000 03 0000 140</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</si>
  <si>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</si>
  <si>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</si>
  <si>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1 16 33030 03 0000 140</t>
  </si>
  <si>
    <t>2 07 03010 03 0000 180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</si>
  <si>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Санкт-Петербурга</t>
  </si>
  <si>
    <t>2 07 03020 03 0000 180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</si>
  <si>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</si>
  <si>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  Москвы  и  Санкт-Петербурга</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</si>
  <si>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</si>
  <si>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</si>
  <si>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</si>
  <si>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</si>
  <si>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</si>
  <si>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</si>
  <si>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</si>
  <si>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 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</si>
  <si>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100</t>
  </si>
  <si>
    <t>1.1.1.1.</t>
  </si>
  <si>
    <t>Расходы на выплаты персоналу государственных (муниципальных) органов</t>
  </si>
  <si>
    <t>120</t>
  </si>
  <si>
    <t>2.1.1.1.</t>
  </si>
  <si>
    <t>2.2.1.1.</t>
  </si>
  <si>
    <t>Закупка товаров, работ и услуг для государственных (муниципальных) нужд</t>
  </si>
  <si>
    <t>200</t>
  </si>
  <si>
    <t>2.2.2.1.</t>
  </si>
  <si>
    <t>240</t>
  </si>
  <si>
    <t>Иные бюджетные ассигнования</t>
  </si>
  <si>
    <t>800</t>
  </si>
  <si>
    <t>2.2.3.1.</t>
  </si>
  <si>
    <t>906</t>
  </si>
  <si>
    <t>907</t>
  </si>
  <si>
    <t>Обеспечение проведения выборов и референдумов</t>
  </si>
  <si>
    <t>0107</t>
  </si>
  <si>
    <t>002 07 01</t>
  </si>
  <si>
    <t>1 16 23031 03 0000 140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</si>
  <si>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</si>
  <si>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1 16 90030 03 0301 140</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</si>
  <si>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</si>
  <si>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</si>
  <si>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</si>
  <si>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1.1.2.</t>
  </si>
  <si>
    <t>1.1.2.1.</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</si>
  <si>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</si>
  <si>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830</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</si>
  <si>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</si>
  <si>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составлению протоколов об административных правонарушениях</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</si>
  <si>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</si>
  <si>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</si>
  <si>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</si>
  <si>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 xml:space="preserve">Реализация муниципальной программы "Временное трудоустройство несовершеннолетних в свободное от учебы время" по исполнению расходных обязательств,   вытекающих  из  полномочий  по  вопросу местного значения "Участие в организации и финансировании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</si>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</sst>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0.0_ ;\-#,##0.0\ "/>
    <numFmt numFmtId="180" formatCode="0.000"/>
    <numFmt numFmtId="181" formatCode="[$-FC19]d\ mmmm\ yyyy\ &quot;г.&quot;"/>
  </numFmts>
  <fonts count="19">
    <font>
      <sz val="10"/>
      <name val="Arial"/>
      <family val="0"/>
    </font>
    <font>
      <b/>
      <sz val="10"/>
      <name val="Times New Roman"/>
      <family val="1"/>
    </font>
    <font>
      <sz val="10"/>
      <name val="Times New Roman"/>
      <family val="1"/>
    </font>
    <font>
      <sz val="11"/>
      <name val="Times New Roman"/>
      <family val="1"/>
    </font>
    <font>
      <sz val="8"/>
      <name val="Arial"/>
      <family val="0"/>
    </font>
    <font>
      <b/>
      <sz val="11"/>
      <name val="Times New Roman"/>
      <family val="1"/>
    </font>
    <font>
      <u val="single"/>
      <sz val="10"/>
      <color indexed="12"/>
      <name val="Arial"/>
      <family val="0"/>
    </font>
    <font>
      <u val="single"/>
      <sz val="10"/>
      <color indexed="36"/>
      <name val="Arial"/>
      <family val="0"/>
    </font>
    <font>
      <sz val="12"/>
      <name val="Times New Roman"/>
      <family val="1"/>
    </font>
    <font>
      <b/>
      <sz val="10"/>
      <name val="Arial"/>
      <family val="2"/>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sz val="11"/>
      <name val="Arial Narrow"/>
      <family val="2"/>
    </font>
    <font>
      <i/>
      <sz val="11"/>
      <name val="Arial Narrow"/>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0">
    <xf numFmtId="0" fontId="0" fillId="0" borderId="0" xfId="0" applyAlignment="1">
      <alignment/>
    </xf>
    <xf numFmtId="0" fontId="3" fillId="0" borderId="0" xfId="0" applyFont="1" applyBorder="1" applyAlignment="1">
      <alignment horizontal="center"/>
    </xf>
    <xf numFmtId="0" fontId="1" fillId="0" borderId="1" xfId="0" applyFont="1" applyBorder="1" applyAlignment="1">
      <alignment horizontal="left" wrapText="1"/>
    </xf>
    <xf numFmtId="0" fontId="2" fillId="0" borderId="1" xfId="0" applyFont="1" applyBorder="1" applyAlignment="1">
      <alignment horizontal="left" wrapText="1"/>
    </xf>
    <xf numFmtId="49" fontId="2" fillId="0" borderId="1" xfId="0" applyNumberFormat="1" applyFont="1" applyBorder="1" applyAlignment="1">
      <alignment horizontal="center"/>
    </xf>
    <xf numFmtId="0" fontId="3" fillId="0" borderId="0" xfId="0" applyFont="1" applyBorder="1" applyAlignment="1">
      <alignment wrapText="1"/>
    </xf>
    <xf numFmtId="49" fontId="2" fillId="0" borderId="1" xfId="0" applyNumberFormat="1" applyFont="1" applyBorder="1" applyAlignment="1">
      <alignment horizontal="center" wrapText="1"/>
    </xf>
    <xf numFmtId="172" fontId="3" fillId="0" borderId="0" xfId="0" applyNumberFormat="1" applyFont="1" applyBorder="1" applyAlignment="1">
      <alignment horizontal="center"/>
    </xf>
    <xf numFmtId="0" fontId="1" fillId="0" borderId="1" xfId="0" applyFont="1" applyBorder="1" applyAlignment="1">
      <alignment horizontal="center" wrapText="1"/>
    </xf>
    <xf numFmtId="173" fontId="1" fillId="0" borderId="1" xfId="0" applyNumberFormat="1" applyFont="1" applyBorder="1" applyAlignment="1">
      <alignment horizontal="right"/>
    </xf>
    <xf numFmtId="0" fontId="2" fillId="0" borderId="1" xfId="0" applyFont="1" applyBorder="1" applyAlignment="1">
      <alignment horizontal="center" wrapText="1"/>
    </xf>
    <xf numFmtId="173" fontId="2" fillId="0" borderId="1" xfId="0" applyNumberFormat="1" applyFont="1" applyBorder="1" applyAlignment="1">
      <alignment horizontal="right" wrapText="1"/>
    </xf>
    <xf numFmtId="173" fontId="1" fillId="0" borderId="1" xfId="0" applyNumberFormat="1" applyFont="1" applyBorder="1" applyAlignment="1">
      <alignment horizontal="right" wrapText="1"/>
    </xf>
    <xf numFmtId="173" fontId="1" fillId="0" borderId="2" xfId="0" applyNumberFormat="1" applyFont="1" applyBorder="1" applyAlignment="1">
      <alignment horizontal="right" wrapText="1"/>
    </xf>
    <xf numFmtId="173" fontId="2" fillId="0" borderId="2" xfId="0" applyNumberFormat="1" applyFont="1" applyBorder="1" applyAlignment="1">
      <alignment horizontal="right" wrapText="1"/>
    </xf>
    <xf numFmtId="173" fontId="0" fillId="0" borderId="0" xfId="0" applyNumberFormat="1" applyAlignment="1">
      <alignment/>
    </xf>
    <xf numFmtId="0" fontId="2" fillId="0" borderId="1" xfId="0" applyFont="1" applyBorder="1" applyAlignment="1">
      <alignment horizontal="center"/>
    </xf>
    <xf numFmtId="0" fontId="2" fillId="0" borderId="3" xfId="0" applyFont="1" applyBorder="1" applyAlignment="1">
      <alignment horizontal="center" wrapText="1"/>
    </xf>
    <xf numFmtId="49" fontId="2" fillId="0" borderId="4" xfId="0" applyNumberFormat="1" applyFont="1" applyBorder="1" applyAlignment="1">
      <alignment horizontal="center" wrapText="1"/>
    </xf>
    <xf numFmtId="0" fontId="2" fillId="2" borderId="0" xfId="0" applyFont="1" applyFill="1" applyBorder="1" applyAlignment="1">
      <alignment wrapText="1"/>
    </xf>
    <xf numFmtId="0" fontId="1" fillId="0" borderId="1" xfId="0" applyFont="1" applyBorder="1" applyAlignment="1">
      <alignment horizontal="left" vertical="justify"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173" fontId="2" fillId="0" borderId="1" xfId="0" applyNumberFormat="1" applyFont="1" applyFill="1" applyBorder="1" applyAlignment="1">
      <alignment horizontal="right" wrapText="1"/>
    </xf>
    <xf numFmtId="0" fontId="2" fillId="0" borderId="1" xfId="0" applyFont="1" applyFill="1" applyBorder="1" applyAlignment="1">
      <alignment wrapText="1"/>
    </xf>
    <xf numFmtId="0" fontId="2" fillId="0" borderId="1" xfId="0" applyFont="1" applyBorder="1" applyAlignment="1">
      <alignment wrapText="1"/>
    </xf>
    <xf numFmtId="173" fontId="1" fillId="0" borderId="1" xfId="0" applyNumberFormat="1" applyFont="1" applyFill="1" applyBorder="1" applyAlignment="1">
      <alignment horizontal="right"/>
    </xf>
    <xf numFmtId="0" fontId="8" fillId="0" borderId="1" xfId="0" applyFont="1" applyFill="1" applyBorder="1" applyAlignment="1">
      <alignment horizontal="left" wrapText="1"/>
    </xf>
    <xf numFmtId="0" fontId="9" fillId="0" borderId="1" xfId="0" applyFont="1" applyFill="1" applyBorder="1" applyAlignment="1">
      <alignment horizontal="left"/>
    </xf>
    <xf numFmtId="0" fontId="0" fillId="0" borderId="1" xfId="0" applyFont="1" applyFill="1" applyBorder="1" applyAlignment="1">
      <alignment horizontal="center"/>
    </xf>
    <xf numFmtId="0" fontId="8" fillId="0" borderId="1" xfId="0" applyFont="1" applyFill="1" applyBorder="1" applyAlignment="1">
      <alignment horizontal="center" wrapText="1"/>
    </xf>
    <xf numFmtId="49" fontId="2" fillId="0" borderId="1" xfId="0" applyNumberFormat="1" applyFont="1" applyFill="1" applyBorder="1" applyAlignment="1">
      <alignment/>
    </xf>
    <xf numFmtId="0" fontId="8" fillId="0" borderId="1" xfId="0" applyFont="1" applyFill="1" applyBorder="1" applyAlignment="1">
      <alignment horizontal="left" wrapText="1"/>
    </xf>
    <xf numFmtId="0" fontId="2" fillId="0" borderId="0" xfId="0" applyFont="1" applyAlignment="1">
      <alignment/>
    </xf>
    <xf numFmtId="0" fontId="2" fillId="0" borderId="0" xfId="0" applyFont="1" applyFill="1" applyBorder="1" applyAlignment="1">
      <alignment wrapText="1"/>
    </xf>
    <xf numFmtId="0" fontId="11" fillId="0" borderId="0" xfId="0" applyFont="1" applyFill="1" applyBorder="1" applyAlignment="1">
      <alignment wrapText="1"/>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wrapText="1"/>
    </xf>
    <xf numFmtId="0" fontId="12" fillId="0" borderId="1" xfId="0" applyFont="1" applyBorder="1" applyAlignment="1">
      <alignment horizontal="left" wrapText="1"/>
    </xf>
    <xf numFmtId="0" fontId="13" fillId="2" borderId="1" xfId="0" applyFont="1" applyFill="1" applyBorder="1" applyAlignment="1">
      <alignment horizontal="left" wrapText="1"/>
    </xf>
    <xf numFmtId="0" fontId="13" fillId="0" borderId="1" xfId="0" applyFont="1" applyBorder="1" applyAlignment="1">
      <alignment horizontal="center" wrapText="1"/>
    </xf>
    <xf numFmtId="3" fontId="13" fillId="0" borderId="1" xfId="0" applyNumberFormat="1" applyFont="1" applyBorder="1" applyAlignment="1">
      <alignment horizontal="center" wrapText="1"/>
    </xf>
    <xf numFmtId="49" fontId="13" fillId="0" borderId="1" xfId="0" applyNumberFormat="1" applyFont="1" applyBorder="1" applyAlignment="1">
      <alignment horizontal="center" wrapText="1"/>
    </xf>
    <xf numFmtId="173" fontId="13" fillId="0" borderId="1" xfId="0" applyNumberFormat="1" applyFont="1" applyBorder="1" applyAlignment="1">
      <alignment horizontal="right"/>
    </xf>
    <xf numFmtId="0" fontId="13" fillId="0" borderId="1" xfId="0" applyFont="1" applyFill="1" applyBorder="1" applyAlignment="1">
      <alignment horizontal="left" wrapText="1"/>
    </xf>
    <xf numFmtId="49" fontId="13" fillId="0" borderId="1" xfId="0" applyNumberFormat="1" applyFont="1" applyFill="1" applyBorder="1" applyAlignment="1">
      <alignment horizontal="center" wrapText="1"/>
    </xf>
    <xf numFmtId="3" fontId="13" fillId="0" borderId="1" xfId="0" applyNumberFormat="1" applyFont="1" applyFill="1" applyBorder="1" applyAlignment="1">
      <alignment horizontal="center" wrapText="1"/>
    </xf>
    <xf numFmtId="0" fontId="13" fillId="0" borderId="1" xfId="0" applyFont="1" applyFill="1" applyBorder="1" applyAlignment="1">
      <alignment horizontal="center" wrapText="1"/>
    </xf>
    <xf numFmtId="173" fontId="13" fillId="0" borderId="1" xfId="0" applyNumberFormat="1" applyFont="1" applyFill="1" applyBorder="1" applyAlignment="1">
      <alignment horizontal="right"/>
    </xf>
    <xf numFmtId="49" fontId="13" fillId="0" borderId="1" xfId="0" applyNumberFormat="1" applyFont="1" applyFill="1" applyBorder="1" applyAlignment="1">
      <alignment horizontal="center"/>
    </xf>
    <xf numFmtId="0" fontId="10" fillId="0" borderId="1" xfId="0" applyFont="1" applyFill="1" applyBorder="1" applyAlignment="1">
      <alignment horizontal="left" wrapText="1"/>
    </xf>
    <xf numFmtId="49" fontId="10" fillId="0" borderId="1" xfId="0" applyNumberFormat="1" applyFont="1" applyFill="1" applyBorder="1" applyAlignment="1">
      <alignment horizontal="center" wrapText="1"/>
    </xf>
    <xf numFmtId="0" fontId="10" fillId="0" borderId="1" xfId="0" applyFont="1" applyFill="1" applyBorder="1" applyAlignment="1">
      <alignment horizontal="center"/>
    </xf>
    <xf numFmtId="49" fontId="10" fillId="0" borderId="1" xfId="0" applyNumberFormat="1" applyFont="1" applyFill="1" applyBorder="1" applyAlignment="1">
      <alignment horizontal="center"/>
    </xf>
    <xf numFmtId="173" fontId="10" fillId="0" borderId="1" xfId="0" applyNumberFormat="1" applyFont="1" applyFill="1" applyBorder="1" applyAlignment="1">
      <alignment horizontal="right"/>
    </xf>
    <xf numFmtId="0" fontId="14" fillId="0" borderId="1" xfId="0" applyFont="1" applyFill="1" applyBorder="1" applyAlignment="1">
      <alignment horizontal="left" wrapText="1"/>
    </xf>
    <xf numFmtId="0" fontId="12" fillId="0" borderId="1" xfId="0" applyFont="1" applyFill="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horizontal="center"/>
    </xf>
    <xf numFmtId="49" fontId="13" fillId="0" borderId="1" xfId="0" applyNumberFormat="1" applyFont="1" applyFill="1" applyBorder="1" applyAlignment="1">
      <alignment horizontal="left" wrapText="1"/>
    </xf>
    <xf numFmtId="49" fontId="10" fillId="0" borderId="1" xfId="0" applyNumberFormat="1" applyFont="1" applyFill="1" applyBorder="1" applyAlignment="1">
      <alignment horizontal="left" wrapText="1"/>
    </xf>
    <xf numFmtId="0" fontId="10" fillId="0" borderId="1" xfId="0" applyFont="1" applyFill="1" applyBorder="1" applyAlignment="1">
      <alignment horizontal="center" wrapText="1"/>
    </xf>
    <xf numFmtId="0" fontId="10" fillId="0" borderId="5" xfId="0" applyFont="1" applyFill="1" applyBorder="1" applyAlignment="1">
      <alignment horizontal="left" wrapText="1"/>
    </xf>
    <xf numFmtId="0" fontId="14" fillId="0" borderId="5" xfId="0" applyFont="1" applyFill="1" applyBorder="1" applyAlignment="1">
      <alignment horizontal="left" wrapText="1"/>
    </xf>
    <xf numFmtId="0" fontId="13" fillId="0" borderId="3" xfId="0" applyFont="1" applyFill="1" applyBorder="1" applyAlignment="1">
      <alignment horizontal="left" wrapText="1"/>
    </xf>
    <xf numFmtId="0" fontId="10" fillId="0" borderId="3" xfId="0" applyFont="1" applyFill="1" applyBorder="1" applyAlignment="1">
      <alignment horizontal="left" wrapText="1"/>
    </xf>
    <xf numFmtId="0" fontId="15" fillId="0" borderId="1" xfId="0"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2" xfId="0" applyNumberFormat="1" applyFont="1" applyFill="1" applyBorder="1" applyAlignment="1">
      <alignment horizontal="center" wrapText="1"/>
    </xf>
    <xf numFmtId="0" fontId="10" fillId="0" borderId="1" xfId="0" applyFont="1" applyFill="1" applyBorder="1" applyAlignment="1">
      <alignment/>
    </xf>
    <xf numFmtId="0" fontId="11" fillId="0" borderId="1" xfId="0" applyFont="1" applyFill="1" applyBorder="1" applyAlignment="1">
      <alignment horizontal="left"/>
    </xf>
    <xf numFmtId="0" fontId="14" fillId="0" borderId="0" xfId="0" applyFont="1" applyFill="1" applyAlignment="1">
      <alignment horizontal="left" wrapText="1"/>
    </xf>
    <xf numFmtId="0" fontId="13" fillId="0" borderId="4" xfId="0" applyFont="1" applyFill="1" applyBorder="1" applyAlignment="1">
      <alignment horizontal="left" wrapText="1"/>
    </xf>
    <xf numFmtId="0" fontId="16" fillId="0" borderId="1" xfId="0" applyFont="1" applyBorder="1" applyAlignment="1">
      <alignment horizontal="left" wrapText="1"/>
    </xf>
    <xf numFmtId="0" fontId="13" fillId="0" borderId="1" xfId="0" applyFont="1" applyBorder="1" applyAlignment="1">
      <alignment horizontal="left"/>
    </xf>
    <xf numFmtId="0" fontId="10" fillId="0" borderId="1" xfId="0" applyFont="1" applyBorder="1" applyAlignment="1">
      <alignment horizontal="center"/>
    </xf>
    <xf numFmtId="0" fontId="16" fillId="0" borderId="1" xfId="0" applyFont="1" applyBorder="1" applyAlignment="1">
      <alignment horizontal="center" wrapText="1"/>
    </xf>
    <xf numFmtId="49" fontId="10" fillId="0" borderId="1" xfId="0" applyNumberFormat="1" applyFont="1" applyBorder="1" applyAlignment="1">
      <alignment/>
    </xf>
    <xf numFmtId="0" fontId="10" fillId="0" borderId="1" xfId="0" applyFont="1" applyFill="1" applyBorder="1" applyAlignment="1">
      <alignment wrapText="1"/>
    </xf>
    <xf numFmtId="0" fontId="10" fillId="0" borderId="1" xfId="0" applyNumberFormat="1" applyFont="1" applyFill="1" applyBorder="1" applyAlignment="1">
      <alignment horizontal="left" vertical="justify" wrapText="1"/>
    </xf>
    <xf numFmtId="0" fontId="15" fillId="0" borderId="1" xfId="0" applyFont="1" applyFill="1" applyBorder="1" applyAlignment="1">
      <alignment horizontal="left" vertical="distributed" wrapText="1"/>
    </xf>
    <xf numFmtId="0" fontId="10" fillId="0" borderId="1" xfId="0" applyFont="1" applyFill="1" applyBorder="1" applyAlignment="1">
      <alignment horizontal="left" vertical="distributed" wrapText="1"/>
    </xf>
    <xf numFmtId="0" fontId="16" fillId="0" borderId="1" xfId="0" applyFont="1" applyFill="1" applyBorder="1" applyAlignment="1">
      <alignment horizontal="center" wrapText="1"/>
    </xf>
    <xf numFmtId="49" fontId="10" fillId="0" borderId="1" xfId="0" applyNumberFormat="1" applyFont="1" applyFill="1" applyBorder="1" applyAlignment="1">
      <alignment/>
    </xf>
    <xf numFmtId="0" fontId="15" fillId="0" borderId="1" xfId="0" applyFont="1" applyFill="1" applyBorder="1" applyAlignment="1">
      <alignment horizontal="left" vertical="justify" wrapText="1"/>
    </xf>
    <xf numFmtId="0" fontId="10" fillId="0" borderId="1" xfId="0" applyFont="1" applyFill="1" applyBorder="1" applyAlignment="1">
      <alignment horizontal="left" vertical="justify" wrapText="1"/>
    </xf>
    <xf numFmtId="0" fontId="10" fillId="2" borderId="0" xfId="0" applyFont="1" applyFill="1" applyBorder="1" applyAlignment="1">
      <alignment wrapText="1"/>
    </xf>
    <xf numFmtId="0" fontId="10" fillId="0" borderId="0" xfId="0" applyFont="1" applyAlignment="1">
      <alignment/>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17" fillId="0" borderId="1" xfId="0" applyFont="1" applyBorder="1" applyAlignment="1">
      <alignment wrapText="1"/>
    </xf>
    <xf numFmtId="173" fontId="17" fillId="0" borderId="5" xfId="0" applyNumberFormat="1" applyFont="1" applyBorder="1" applyAlignment="1">
      <alignment horizontal="center" wrapText="1"/>
    </xf>
    <xf numFmtId="0" fontId="17" fillId="0" borderId="1" xfId="0" applyFont="1" applyBorder="1" applyAlignment="1">
      <alignment horizontal="center" wrapText="1"/>
    </xf>
    <xf numFmtId="173" fontId="17" fillId="0" borderId="1" xfId="0" applyNumberFormat="1" applyFont="1" applyBorder="1" applyAlignment="1">
      <alignment horizontal="center" wrapText="1"/>
    </xf>
    <xf numFmtId="0" fontId="17" fillId="0" borderId="1" xfId="0" applyFont="1" applyBorder="1" applyAlignment="1">
      <alignment vertical="top" wrapText="1"/>
    </xf>
    <xf numFmtId="173" fontId="12" fillId="0" borderId="1" xfId="0" applyNumberFormat="1" applyFont="1" applyBorder="1" applyAlignment="1">
      <alignment horizontal="center" wrapText="1"/>
    </xf>
    <xf numFmtId="0" fontId="17" fillId="0" borderId="1" xfId="0" applyFont="1" applyBorder="1" applyAlignment="1">
      <alignment horizontal="center" vertical="center"/>
    </xf>
    <xf numFmtId="0" fontId="18" fillId="0" borderId="1" xfId="0" applyFont="1" applyBorder="1" applyAlignment="1">
      <alignment horizontal="left" wrapText="1"/>
    </xf>
    <xf numFmtId="0" fontId="17" fillId="0" borderId="1" xfId="0" applyFont="1" applyBorder="1" applyAlignment="1">
      <alignment horizontal="center"/>
    </xf>
    <xf numFmtId="179" fontId="17" fillId="0" borderId="1" xfId="0" applyNumberFormat="1" applyFont="1" applyBorder="1" applyAlignment="1">
      <alignment horizontal="center"/>
    </xf>
    <xf numFmtId="179" fontId="17" fillId="0" borderId="1" xfId="0" applyNumberFormat="1" applyFont="1" applyBorder="1" applyAlignment="1">
      <alignment horizontal="center" vertical="center"/>
    </xf>
    <xf numFmtId="173" fontId="17" fillId="0" borderId="1" xfId="0" applyNumberFormat="1" applyFont="1" applyBorder="1" applyAlignment="1">
      <alignment horizontal="center" vertical="center"/>
    </xf>
    <xf numFmtId="0" fontId="12" fillId="0" borderId="1" xfId="0" applyFont="1" applyBorder="1" applyAlignment="1">
      <alignment horizontal="center"/>
    </xf>
    <xf numFmtId="0" fontId="10" fillId="0" borderId="0" xfId="0" applyFont="1" applyBorder="1" applyAlignment="1">
      <alignment/>
    </xf>
    <xf numFmtId="0" fontId="12" fillId="0" borderId="1" xfId="0" applyFont="1" applyBorder="1" applyAlignment="1">
      <alignment horizontal="center" vertical="top" wrapText="1"/>
    </xf>
    <xf numFmtId="0" fontId="5" fillId="2" borderId="0" xfId="0" applyFont="1" applyFill="1" applyBorder="1" applyAlignment="1">
      <alignment horizontal="center" vertical="center" wrapText="1"/>
    </xf>
    <xf numFmtId="0" fontId="2" fillId="0" borderId="0" xfId="0" applyFont="1" applyAlignment="1">
      <alignment horizontal="right"/>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4" fontId="1" fillId="0" borderId="1" xfId="0" applyNumberFormat="1" applyFont="1" applyBorder="1" applyAlignment="1">
      <alignment horizontal="center" wrapText="1"/>
    </xf>
    <xf numFmtId="0" fontId="2" fillId="2" borderId="0" xfId="0" applyFont="1" applyFill="1" applyBorder="1" applyAlignment="1">
      <alignment horizontal="right" wrapText="1"/>
    </xf>
    <xf numFmtId="0" fontId="10" fillId="0" borderId="0" xfId="0" applyFont="1" applyFill="1" applyAlignment="1">
      <alignment horizontal="right"/>
    </xf>
    <xf numFmtId="0" fontId="12" fillId="0" borderId="6" xfId="0" applyFont="1" applyFill="1" applyBorder="1" applyAlignment="1">
      <alignment horizontal="center" vertical="center" wrapText="1"/>
    </xf>
    <xf numFmtId="0" fontId="10" fillId="0" borderId="0" xfId="0" applyFont="1" applyFill="1" applyBorder="1" applyAlignment="1">
      <alignment horizontal="right" wrapText="1"/>
    </xf>
    <xf numFmtId="0" fontId="10" fillId="0" borderId="0" xfId="0" applyFont="1" applyAlignment="1">
      <alignment horizontal="right"/>
    </xf>
    <xf numFmtId="0" fontId="10" fillId="2" borderId="6"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2" fillId="0" borderId="1" xfId="0" applyFont="1" applyBorder="1" applyAlignment="1">
      <alignment vertical="top" wrapText="1"/>
    </xf>
    <xf numFmtId="0" fontId="10" fillId="0" borderId="0" xfId="0" applyFont="1" applyBorder="1" applyAlignment="1">
      <alignment horizontal="center"/>
    </xf>
    <xf numFmtId="0" fontId="12" fillId="0" borderId="0" xfId="0" applyFont="1" applyAlignment="1">
      <alignment horizontal="center" wrapText="1"/>
    </xf>
    <xf numFmtId="0" fontId="10" fillId="2" borderId="0" xfId="0" applyFont="1" applyFill="1" applyBorder="1" applyAlignment="1">
      <alignment horizontal="right" wrapText="1"/>
    </xf>
    <xf numFmtId="0" fontId="10" fillId="0" borderId="0" xfId="0" applyFont="1" applyBorder="1" applyAlignment="1">
      <alignment horizontal="right"/>
    </xf>
    <xf numFmtId="0" fontId="17"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7" fillId="2" borderId="1"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3"/>
  <sheetViews>
    <sheetView workbookViewId="0" topLeftCell="A1">
      <selection activeCell="E83" sqref="E83"/>
    </sheetView>
  </sheetViews>
  <sheetFormatPr defaultColWidth="9.140625" defaultRowHeight="12.75"/>
  <cols>
    <col min="1" max="1" width="5.00390625" style="0" customWidth="1"/>
    <col min="2" max="2" width="19.00390625" style="0" customWidth="1"/>
    <col min="3" max="3" width="44.7109375" style="0" customWidth="1"/>
    <col min="4" max="4" width="12.7109375" style="0" customWidth="1"/>
    <col min="5" max="5" width="14.140625" style="0" customWidth="1"/>
  </cols>
  <sheetData>
    <row r="1" spans="1:5" ht="12.75">
      <c r="A1" s="108" t="s">
        <v>153</v>
      </c>
      <c r="B1" s="108"/>
      <c r="C1" s="108"/>
      <c r="D1" s="108"/>
      <c r="E1" s="108"/>
    </row>
    <row r="2" spans="1:5" ht="42.75" customHeight="1">
      <c r="A2" s="19"/>
      <c r="B2" s="19"/>
      <c r="C2" s="114" t="s">
        <v>21</v>
      </c>
      <c r="D2" s="114"/>
      <c r="E2" s="114"/>
    </row>
    <row r="3" spans="1:5" ht="57" customHeight="1">
      <c r="A3" s="107" t="s">
        <v>22</v>
      </c>
      <c r="B3" s="107"/>
      <c r="C3" s="107"/>
      <c r="D3" s="107"/>
      <c r="E3" s="107"/>
    </row>
    <row r="4" spans="1:5" ht="27" customHeight="1">
      <c r="A4" s="109" t="s">
        <v>143</v>
      </c>
      <c r="B4" s="110"/>
      <c r="C4" s="111" t="s">
        <v>206</v>
      </c>
      <c r="D4" s="111" t="s">
        <v>371</v>
      </c>
      <c r="E4" s="113" t="s">
        <v>23</v>
      </c>
    </row>
    <row r="5" spans="1:5" ht="25.5" customHeight="1">
      <c r="A5" s="109" t="s">
        <v>207</v>
      </c>
      <c r="B5" s="110"/>
      <c r="C5" s="112"/>
      <c r="D5" s="112"/>
      <c r="E5" s="113"/>
    </row>
    <row r="6" spans="1:5" ht="12.75">
      <c r="A6" s="4" t="s">
        <v>208</v>
      </c>
      <c r="B6" s="10" t="s">
        <v>209</v>
      </c>
      <c r="C6" s="2" t="s">
        <v>210</v>
      </c>
      <c r="D6" s="9">
        <f>D7+D21+D24+D27+D31+D38+D41+D61</f>
        <v>43339</v>
      </c>
      <c r="E6" s="9">
        <f>E7+E21+E24+E27+E31+E38+E41+E61</f>
        <v>30479.2</v>
      </c>
    </row>
    <row r="7" spans="1:6" ht="12.75">
      <c r="A7" s="4" t="s">
        <v>208</v>
      </c>
      <c r="B7" s="16" t="s">
        <v>211</v>
      </c>
      <c r="C7" s="2" t="s">
        <v>134</v>
      </c>
      <c r="D7" s="9">
        <f>D8+D16+D19</f>
        <v>34234</v>
      </c>
      <c r="E7" s="9">
        <f>E8+E16+E19</f>
        <v>24216.199999999997</v>
      </c>
      <c r="F7" s="15"/>
    </row>
    <row r="8" spans="1:5" ht="25.5">
      <c r="A8" s="4" t="s">
        <v>208</v>
      </c>
      <c r="B8" s="10" t="s">
        <v>212</v>
      </c>
      <c r="C8" s="2" t="s">
        <v>213</v>
      </c>
      <c r="D8" s="9">
        <f>D9+D12+D15</f>
        <v>20000</v>
      </c>
      <c r="E8" s="9">
        <f>E9+E12+E15</f>
        <v>13638</v>
      </c>
    </row>
    <row r="9" spans="1:5" ht="38.25">
      <c r="A9" s="4" t="s">
        <v>214</v>
      </c>
      <c r="B9" s="10" t="s">
        <v>215</v>
      </c>
      <c r="C9" s="2" t="s">
        <v>216</v>
      </c>
      <c r="D9" s="9">
        <f>D10+D11</f>
        <v>14000</v>
      </c>
      <c r="E9" s="9">
        <f>E10+E11</f>
        <v>8568.8</v>
      </c>
    </row>
    <row r="10" spans="1:5" ht="24.75" customHeight="1">
      <c r="A10" s="6" t="s">
        <v>214</v>
      </c>
      <c r="B10" s="10" t="s">
        <v>217</v>
      </c>
      <c r="C10" s="3" t="s">
        <v>216</v>
      </c>
      <c r="D10" s="11">
        <v>14000</v>
      </c>
      <c r="E10" s="11">
        <v>8574.3</v>
      </c>
    </row>
    <row r="11" spans="1:5" ht="38.25" customHeight="1">
      <c r="A11" s="6" t="s">
        <v>214</v>
      </c>
      <c r="B11" s="10" t="s">
        <v>218</v>
      </c>
      <c r="C11" s="3" t="s">
        <v>219</v>
      </c>
      <c r="D11" s="11">
        <v>0</v>
      </c>
      <c r="E11" s="11">
        <v>-5.5</v>
      </c>
    </row>
    <row r="12" spans="1:5" ht="38.25">
      <c r="A12" s="6" t="s">
        <v>214</v>
      </c>
      <c r="B12" s="10" t="s">
        <v>220</v>
      </c>
      <c r="C12" s="2" t="s">
        <v>221</v>
      </c>
      <c r="D12" s="12">
        <f>D13+D14</f>
        <v>4000</v>
      </c>
      <c r="E12" s="12">
        <f>E13+E14</f>
        <v>3546.1</v>
      </c>
    </row>
    <row r="13" spans="1:5" ht="38.25">
      <c r="A13" s="6" t="s">
        <v>214</v>
      </c>
      <c r="B13" s="10" t="s">
        <v>222</v>
      </c>
      <c r="C13" s="3" t="s">
        <v>221</v>
      </c>
      <c r="D13" s="11">
        <v>4000</v>
      </c>
      <c r="E13" s="11">
        <v>3544.1</v>
      </c>
    </row>
    <row r="14" spans="1:5" ht="51">
      <c r="A14" s="6" t="s">
        <v>214</v>
      </c>
      <c r="B14" s="10" t="s">
        <v>223</v>
      </c>
      <c r="C14" s="3" t="s">
        <v>224</v>
      </c>
      <c r="D14" s="11">
        <v>0</v>
      </c>
      <c r="E14" s="11">
        <v>2</v>
      </c>
    </row>
    <row r="15" spans="1:5" ht="25.5">
      <c r="A15" s="6" t="s">
        <v>214</v>
      </c>
      <c r="B15" s="10" t="s">
        <v>225</v>
      </c>
      <c r="C15" s="2" t="s">
        <v>226</v>
      </c>
      <c r="D15" s="12">
        <v>2000</v>
      </c>
      <c r="E15" s="12">
        <v>1523.1</v>
      </c>
    </row>
    <row r="16" spans="1:5" ht="25.5">
      <c r="A16" s="6" t="s">
        <v>214</v>
      </c>
      <c r="B16" s="10" t="s">
        <v>227</v>
      </c>
      <c r="C16" s="2" t="s">
        <v>135</v>
      </c>
      <c r="D16" s="12">
        <f>D17+D18</f>
        <v>14000</v>
      </c>
      <c r="E16" s="12">
        <f>E17+E18</f>
        <v>10554.6</v>
      </c>
    </row>
    <row r="17" spans="1:5" ht="25.5">
      <c r="A17" s="6" t="s">
        <v>214</v>
      </c>
      <c r="B17" s="10" t="s">
        <v>228</v>
      </c>
      <c r="C17" s="3" t="s">
        <v>135</v>
      </c>
      <c r="D17" s="11">
        <v>14000</v>
      </c>
      <c r="E17" s="11">
        <v>10545.5</v>
      </c>
    </row>
    <row r="18" spans="1:5" ht="38.25">
      <c r="A18" s="6" t="s">
        <v>214</v>
      </c>
      <c r="B18" s="10" t="s">
        <v>229</v>
      </c>
      <c r="C18" s="3" t="s">
        <v>230</v>
      </c>
      <c r="D18" s="11">
        <v>0</v>
      </c>
      <c r="E18" s="11">
        <v>9.1</v>
      </c>
    </row>
    <row r="19" spans="1:5" ht="25.5">
      <c r="A19" s="6" t="s">
        <v>214</v>
      </c>
      <c r="B19" s="10" t="s">
        <v>353</v>
      </c>
      <c r="C19" s="2" t="s">
        <v>354</v>
      </c>
      <c r="D19" s="12">
        <f>D20</f>
        <v>234</v>
      </c>
      <c r="E19" s="12">
        <f>E20</f>
        <v>23.6</v>
      </c>
    </row>
    <row r="20" spans="1:5" ht="51">
      <c r="A20" s="21" t="s">
        <v>214</v>
      </c>
      <c r="B20" s="22" t="s">
        <v>355</v>
      </c>
      <c r="C20" s="23" t="s">
        <v>356</v>
      </c>
      <c r="D20" s="24">
        <v>234</v>
      </c>
      <c r="E20" s="11">
        <v>23.6</v>
      </c>
    </row>
    <row r="21" spans="1:5" ht="12.75">
      <c r="A21" s="6" t="s">
        <v>208</v>
      </c>
      <c r="B21" s="10" t="s">
        <v>231</v>
      </c>
      <c r="C21" s="2" t="s">
        <v>136</v>
      </c>
      <c r="D21" s="12">
        <f>D22</f>
        <v>5085.8</v>
      </c>
      <c r="E21" s="12">
        <f>E22</f>
        <v>3670.9</v>
      </c>
    </row>
    <row r="22" spans="1:5" ht="12.75">
      <c r="A22" s="6" t="s">
        <v>208</v>
      </c>
      <c r="B22" s="10" t="s">
        <v>232</v>
      </c>
      <c r="C22" s="2" t="s">
        <v>233</v>
      </c>
      <c r="D22" s="12">
        <f>D23</f>
        <v>5085.8</v>
      </c>
      <c r="E22" s="12">
        <f>E23</f>
        <v>3670.9</v>
      </c>
    </row>
    <row r="23" spans="1:5" ht="63.75" customHeight="1">
      <c r="A23" s="6" t="s">
        <v>214</v>
      </c>
      <c r="B23" s="10" t="s">
        <v>234</v>
      </c>
      <c r="C23" s="3" t="s">
        <v>146</v>
      </c>
      <c r="D23" s="11">
        <v>5085.8</v>
      </c>
      <c r="E23" s="11">
        <v>3670.9</v>
      </c>
    </row>
    <row r="24" spans="1:5" ht="38.25">
      <c r="A24" s="6" t="s">
        <v>208</v>
      </c>
      <c r="B24" s="17" t="s">
        <v>235</v>
      </c>
      <c r="C24" s="2" t="s">
        <v>137</v>
      </c>
      <c r="D24" s="13">
        <f>D25</f>
        <v>0.1</v>
      </c>
      <c r="E24" s="13">
        <f>E25</f>
        <v>0</v>
      </c>
    </row>
    <row r="25" spans="1:5" ht="12.75">
      <c r="A25" s="6" t="s">
        <v>208</v>
      </c>
      <c r="B25" s="10" t="s">
        <v>236</v>
      </c>
      <c r="C25" s="2" t="s">
        <v>237</v>
      </c>
      <c r="D25" s="12">
        <f>D26</f>
        <v>0.1</v>
      </c>
      <c r="E25" s="12">
        <f>E26</f>
        <v>0</v>
      </c>
    </row>
    <row r="26" spans="1:5" ht="25.5">
      <c r="A26" s="6" t="s">
        <v>238</v>
      </c>
      <c r="B26" s="17" t="s">
        <v>239</v>
      </c>
      <c r="C26" s="3" t="s">
        <v>144</v>
      </c>
      <c r="D26" s="14">
        <v>0.1</v>
      </c>
      <c r="E26" s="14">
        <v>0</v>
      </c>
    </row>
    <row r="27" spans="1:5" ht="38.25">
      <c r="A27" s="6" t="s">
        <v>208</v>
      </c>
      <c r="B27" s="10" t="s">
        <v>357</v>
      </c>
      <c r="C27" s="2" t="s">
        <v>358</v>
      </c>
      <c r="D27" s="12">
        <f aca="true" t="shared" si="0" ref="D27:E29">D28</f>
        <v>1</v>
      </c>
      <c r="E27" s="12">
        <f t="shared" si="0"/>
        <v>0</v>
      </c>
    </row>
    <row r="28" spans="1:5" ht="76.5">
      <c r="A28" s="6" t="s">
        <v>208</v>
      </c>
      <c r="B28" s="10" t="s">
        <v>359</v>
      </c>
      <c r="C28" s="2" t="s">
        <v>360</v>
      </c>
      <c r="D28" s="12">
        <f t="shared" si="0"/>
        <v>1</v>
      </c>
      <c r="E28" s="12">
        <f t="shared" si="0"/>
        <v>0</v>
      </c>
    </row>
    <row r="29" spans="1:5" ht="76.5">
      <c r="A29" s="6" t="s">
        <v>208</v>
      </c>
      <c r="B29" s="10" t="s">
        <v>361</v>
      </c>
      <c r="C29" s="3" t="s">
        <v>362</v>
      </c>
      <c r="D29" s="11">
        <f t="shared" si="0"/>
        <v>1</v>
      </c>
      <c r="E29" s="11">
        <f t="shared" si="0"/>
        <v>0</v>
      </c>
    </row>
    <row r="30" spans="1:5" ht="102">
      <c r="A30" s="6" t="s">
        <v>194</v>
      </c>
      <c r="B30" s="10" t="s">
        <v>363</v>
      </c>
      <c r="C30" s="26" t="s">
        <v>384</v>
      </c>
      <c r="D30" s="11">
        <v>1</v>
      </c>
      <c r="E30" s="14">
        <v>0</v>
      </c>
    </row>
    <row r="31" spans="1:5" ht="38.25">
      <c r="A31" s="6" t="s">
        <v>208</v>
      </c>
      <c r="B31" s="10" t="s">
        <v>240</v>
      </c>
      <c r="C31" s="2" t="s">
        <v>197</v>
      </c>
      <c r="D31" s="12">
        <f>D32</f>
        <v>1401</v>
      </c>
      <c r="E31" s="12">
        <f>E32</f>
        <v>647.4</v>
      </c>
    </row>
    <row r="32" spans="1:5" ht="12.75">
      <c r="A32" s="6" t="s">
        <v>208</v>
      </c>
      <c r="B32" s="10" t="s">
        <v>241</v>
      </c>
      <c r="C32" s="2" t="s">
        <v>242</v>
      </c>
      <c r="D32" s="12">
        <f>D33+D35</f>
        <v>1401</v>
      </c>
      <c r="E32" s="12">
        <f>E33+E35</f>
        <v>647.4</v>
      </c>
    </row>
    <row r="33" spans="1:5" ht="38.25">
      <c r="A33" s="6" t="s">
        <v>208</v>
      </c>
      <c r="B33" s="10" t="s">
        <v>99</v>
      </c>
      <c r="C33" s="3" t="s">
        <v>382</v>
      </c>
      <c r="D33" s="11">
        <f>D34</f>
        <v>1</v>
      </c>
      <c r="E33" s="11">
        <f>E34</f>
        <v>0</v>
      </c>
    </row>
    <row r="34" spans="1:5" ht="63.75">
      <c r="A34" s="6" t="s">
        <v>194</v>
      </c>
      <c r="B34" s="10" t="s">
        <v>100</v>
      </c>
      <c r="C34" s="3" t="s">
        <v>383</v>
      </c>
      <c r="D34" s="11">
        <v>1</v>
      </c>
      <c r="E34" s="11">
        <v>0</v>
      </c>
    </row>
    <row r="35" spans="1:5" ht="12.75">
      <c r="A35" s="6" t="s">
        <v>208</v>
      </c>
      <c r="B35" s="10" t="s">
        <v>243</v>
      </c>
      <c r="C35" s="3" t="s">
        <v>244</v>
      </c>
      <c r="D35" s="11">
        <f>D36</f>
        <v>1400</v>
      </c>
      <c r="E35" s="11">
        <f>E36</f>
        <v>647.4</v>
      </c>
    </row>
    <row r="36" spans="1:6" ht="51">
      <c r="A36" s="6" t="s">
        <v>208</v>
      </c>
      <c r="B36" s="10" t="s">
        <v>245</v>
      </c>
      <c r="C36" s="3" t="s">
        <v>385</v>
      </c>
      <c r="D36" s="11">
        <f>SUM(D37:D37)</f>
        <v>1400</v>
      </c>
      <c r="E36" s="11">
        <f>SUM(E37:E37)</f>
        <v>647.4</v>
      </c>
      <c r="F36" s="15"/>
    </row>
    <row r="37" spans="1:5" ht="76.5">
      <c r="A37" s="6" t="s">
        <v>246</v>
      </c>
      <c r="B37" s="10" t="s">
        <v>247</v>
      </c>
      <c r="C37" s="3" t="s">
        <v>352</v>
      </c>
      <c r="D37" s="11">
        <v>1400</v>
      </c>
      <c r="E37" s="11">
        <v>647.4</v>
      </c>
    </row>
    <row r="38" spans="1:5" ht="25.5">
      <c r="A38" s="6" t="s">
        <v>208</v>
      </c>
      <c r="B38" s="10" t="s">
        <v>338</v>
      </c>
      <c r="C38" s="2" t="s">
        <v>350</v>
      </c>
      <c r="D38" s="12">
        <f>D39</f>
        <v>2</v>
      </c>
      <c r="E38" s="12">
        <f>E39</f>
        <v>0</v>
      </c>
    </row>
    <row r="39" spans="1:5" ht="76.5">
      <c r="A39" s="6" t="s">
        <v>208</v>
      </c>
      <c r="B39" s="10" t="s">
        <v>351</v>
      </c>
      <c r="C39" s="20" t="s">
        <v>24</v>
      </c>
      <c r="D39" s="12">
        <f>D40</f>
        <v>2</v>
      </c>
      <c r="E39" s="12">
        <f>E40</f>
        <v>0</v>
      </c>
    </row>
    <row r="40" spans="1:5" ht="130.5" customHeight="1">
      <c r="A40" s="6" t="s">
        <v>194</v>
      </c>
      <c r="B40" s="10" t="s">
        <v>101</v>
      </c>
      <c r="C40" s="3" t="s">
        <v>391</v>
      </c>
      <c r="D40" s="11">
        <v>2</v>
      </c>
      <c r="E40" s="11">
        <v>0</v>
      </c>
    </row>
    <row r="41" spans="1:5" ht="12.75">
      <c r="A41" s="6" t="s">
        <v>208</v>
      </c>
      <c r="B41" s="10" t="s">
        <v>248</v>
      </c>
      <c r="C41" s="2" t="s">
        <v>138</v>
      </c>
      <c r="D41" s="12">
        <f>D42+D43+D45+D48+D50+D52</f>
        <v>2565.1</v>
      </c>
      <c r="E41" s="12">
        <f>E42+E43+E45+E48+E50+E52</f>
        <v>1944.6999999999998</v>
      </c>
    </row>
    <row r="42" spans="1:5" ht="63.75">
      <c r="A42" s="6" t="s">
        <v>214</v>
      </c>
      <c r="B42" s="10" t="s">
        <v>249</v>
      </c>
      <c r="C42" s="3" t="s">
        <v>139</v>
      </c>
      <c r="D42" s="11">
        <v>600</v>
      </c>
      <c r="E42" s="11">
        <v>434.6</v>
      </c>
    </row>
    <row r="43" spans="1:5" ht="38.25">
      <c r="A43" s="6" t="s">
        <v>208</v>
      </c>
      <c r="B43" s="10" t="s">
        <v>364</v>
      </c>
      <c r="C43" s="2" t="s">
        <v>365</v>
      </c>
      <c r="D43" s="12">
        <f>D44</f>
        <v>1</v>
      </c>
      <c r="E43" s="12">
        <f>E44</f>
        <v>0</v>
      </c>
    </row>
    <row r="44" spans="1:5" ht="63.75">
      <c r="A44" s="6" t="s">
        <v>194</v>
      </c>
      <c r="B44" s="10" t="s">
        <v>366</v>
      </c>
      <c r="C44" s="3" t="s">
        <v>386</v>
      </c>
      <c r="D44" s="11">
        <v>1</v>
      </c>
      <c r="E44" s="11">
        <v>0</v>
      </c>
    </row>
    <row r="45" spans="1:5" ht="25.5">
      <c r="A45" s="6" t="s">
        <v>208</v>
      </c>
      <c r="B45" s="10" t="s">
        <v>367</v>
      </c>
      <c r="C45" s="2" t="s">
        <v>368</v>
      </c>
      <c r="D45" s="12">
        <f>D46</f>
        <v>1</v>
      </c>
      <c r="E45" s="12">
        <f>E46</f>
        <v>0</v>
      </c>
    </row>
    <row r="46" spans="1:5" ht="76.5">
      <c r="A46" s="21" t="s">
        <v>194</v>
      </c>
      <c r="B46" s="22" t="s">
        <v>369</v>
      </c>
      <c r="C46" s="25" t="s">
        <v>387</v>
      </c>
      <c r="D46" s="24">
        <f>D47</f>
        <v>1</v>
      </c>
      <c r="E46" s="24">
        <f>E47</f>
        <v>0</v>
      </c>
    </row>
    <row r="47" spans="1:5" ht="89.25">
      <c r="A47" s="21" t="s">
        <v>194</v>
      </c>
      <c r="B47" s="22" t="s">
        <v>410</v>
      </c>
      <c r="C47" s="25" t="s">
        <v>411</v>
      </c>
      <c r="D47" s="24">
        <v>1</v>
      </c>
      <c r="E47" s="11">
        <v>0</v>
      </c>
    </row>
    <row r="48" spans="1:5" ht="38.25">
      <c r="A48" s="6" t="s">
        <v>208</v>
      </c>
      <c r="B48" s="10" t="s">
        <v>370</v>
      </c>
      <c r="C48" s="2" t="s">
        <v>374</v>
      </c>
      <c r="D48" s="12">
        <f>D49</f>
        <v>1</v>
      </c>
      <c r="E48" s="12">
        <f>E49</f>
        <v>0</v>
      </c>
    </row>
    <row r="49" spans="1:5" ht="76.5">
      <c r="A49" s="21" t="s">
        <v>194</v>
      </c>
      <c r="B49" s="22" t="s">
        <v>375</v>
      </c>
      <c r="C49" s="23" t="s">
        <v>388</v>
      </c>
      <c r="D49" s="24">
        <v>1</v>
      </c>
      <c r="E49" s="11">
        <v>0</v>
      </c>
    </row>
    <row r="50" spans="1:5" ht="51">
      <c r="A50" s="6" t="s">
        <v>208</v>
      </c>
      <c r="B50" s="10" t="s">
        <v>376</v>
      </c>
      <c r="C50" s="2" t="s">
        <v>377</v>
      </c>
      <c r="D50" s="12">
        <f>D51</f>
        <v>1</v>
      </c>
      <c r="E50" s="12">
        <f>E51</f>
        <v>0</v>
      </c>
    </row>
    <row r="51" spans="1:5" ht="89.25">
      <c r="A51" s="6" t="s">
        <v>194</v>
      </c>
      <c r="B51" s="10" t="s">
        <v>378</v>
      </c>
      <c r="C51" s="3" t="s">
        <v>389</v>
      </c>
      <c r="D51" s="11">
        <v>1</v>
      </c>
      <c r="E51" s="11">
        <v>0</v>
      </c>
    </row>
    <row r="52" spans="1:5" ht="25.5">
      <c r="A52" s="6" t="s">
        <v>208</v>
      </c>
      <c r="B52" s="10" t="s">
        <v>250</v>
      </c>
      <c r="C52" s="2" t="s">
        <v>251</v>
      </c>
      <c r="D52" s="12">
        <f>D53</f>
        <v>1961.1</v>
      </c>
      <c r="E52" s="12">
        <f>E53</f>
        <v>1510.1</v>
      </c>
    </row>
    <row r="53" spans="1:5" ht="63.75">
      <c r="A53" s="6" t="s">
        <v>208</v>
      </c>
      <c r="B53" s="10" t="s">
        <v>252</v>
      </c>
      <c r="C53" s="2" t="s">
        <v>198</v>
      </c>
      <c r="D53" s="12">
        <f>SUM(D54:D60)</f>
        <v>1961.1</v>
      </c>
      <c r="E53" s="12">
        <f>SUM(E54:E60)</f>
        <v>1510.1</v>
      </c>
    </row>
    <row r="54" spans="1:5" ht="51">
      <c r="A54" s="6" t="s">
        <v>253</v>
      </c>
      <c r="B54" s="10" t="s">
        <v>254</v>
      </c>
      <c r="C54" s="3" t="s">
        <v>255</v>
      </c>
      <c r="D54" s="11">
        <v>1700</v>
      </c>
      <c r="E54" s="11">
        <v>1020</v>
      </c>
    </row>
    <row r="55" spans="1:5" ht="51">
      <c r="A55" s="6" t="s">
        <v>286</v>
      </c>
      <c r="B55" s="10" t="s">
        <v>254</v>
      </c>
      <c r="C55" s="3" t="s">
        <v>255</v>
      </c>
      <c r="D55" s="11">
        <v>90</v>
      </c>
      <c r="E55" s="11">
        <v>250</v>
      </c>
    </row>
    <row r="56" spans="1:5" ht="51">
      <c r="A56" s="6" t="s">
        <v>25</v>
      </c>
      <c r="B56" s="10" t="s">
        <v>254</v>
      </c>
      <c r="C56" s="3" t="s">
        <v>255</v>
      </c>
      <c r="D56" s="11">
        <v>0</v>
      </c>
      <c r="E56" s="11">
        <v>40</v>
      </c>
    </row>
    <row r="57" spans="1:5" ht="51">
      <c r="A57" s="6" t="s">
        <v>256</v>
      </c>
      <c r="B57" s="10" t="s">
        <v>254</v>
      </c>
      <c r="C57" s="3" t="s">
        <v>255</v>
      </c>
      <c r="D57" s="11">
        <v>130</v>
      </c>
      <c r="E57" s="11">
        <v>136.8</v>
      </c>
    </row>
    <row r="58" spans="1:5" ht="51">
      <c r="A58" s="6" t="s">
        <v>246</v>
      </c>
      <c r="B58" s="10" t="s">
        <v>254</v>
      </c>
      <c r="C58" s="3" t="s">
        <v>255</v>
      </c>
      <c r="D58" s="11">
        <v>10</v>
      </c>
      <c r="E58" s="11">
        <v>0</v>
      </c>
    </row>
    <row r="59" spans="1:5" ht="63.75">
      <c r="A59" s="6" t="s">
        <v>256</v>
      </c>
      <c r="B59" s="10" t="s">
        <v>347</v>
      </c>
      <c r="C59" s="3" t="s">
        <v>115</v>
      </c>
      <c r="D59" s="11">
        <v>30</v>
      </c>
      <c r="E59" s="11">
        <v>46.7</v>
      </c>
    </row>
    <row r="60" spans="1:5" ht="63.75">
      <c r="A60" s="6" t="s">
        <v>194</v>
      </c>
      <c r="B60" s="10" t="s">
        <v>412</v>
      </c>
      <c r="C60" s="3" t="s">
        <v>198</v>
      </c>
      <c r="D60" s="11">
        <v>1.1</v>
      </c>
      <c r="E60" s="11">
        <v>16.6</v>
      </c>
    </row>
    <row r="61" spans="1:5" ht="12.75">
      <c r="A61" s="6" t="s">
        <v>208</v>
      </c>
      <c r="B61" s="10" t="s">
        <v>257</v>
      </c>
      <c r="C61" s="2" t="s">
        <v>154</v>
      </c>
      <c r="D61" s="12">
        <f>D62+D64</f>
        <v>50</v>
      </c>
      <c r="E61" s="12">
        <f>E62+E64</f>
        <v>0</v>
      </c>
    </row>
    <row r="62" spans="1:5" ht="12.75">
      <c r="A62" s="6" t="s">
        <v>208</v>
      </c>
      <c r="B62" s="10" t="s">
        <v>258</v>
      </c>
      <c r="C62" s="2" t="s">
        <v>259</v>
      </c>
      <c r="D62" s="12">
        <f>D63</f>
        <v>0</v>
      </c>
      <c r="E62" s="12">
        <f>E63</f>
        <v>0</v>
      </c>
    </row>
    <row r="63" spans="1:5" ht="51">
      <c r="A63" s="6" t="s">
        <v>194</v>
      </c>
      <c r="B63" s="10" t="s">
        <v>260</v>
      </c>
      <c r="C63" s="3" t="s">
        <v>103</v>
      </c>
      <c r="D63" s="11">
        <v>0</v>
      </c>
      <c r="E63" s="11">
        <v>0</v>
      </c>
    </row>
    <row r="64" spans="1:5" ht="12.75">
      <c r="A64" s="6" t="s">
        <v>208</v>
      </c>
      <c r="B64" s="10" t="s">
        <v>261</v>
      </c>
      <c r="C64" s="2" t="s">
        <v>262</v>
      </c>
      <c r="D64" s="12">
        <f>D65</f>
        <v>50</v>
      </c>
      <c r="E64" s="12">
        <f>E65</f>
        <v>0</v>
      </c>
    </row>
    <row r="65" spans="1:5" ht="51">
      <c r="A65" s="6" t="s">
        <v>194</v>
      </c>
      <c r="B65" s="10" t="s">
        <v>263</v>
      </c>
      <c r="C65" s="3" t="s">
        <v>104</v>
      </c>
      <c r="D65" s="11">
        <v>50</v>
      </c>
      <c r="E65" s="11">
        <v>0</v>
      </c>
    </row>
    <row r="66" spans="1:5" ht="12.75">
      <c r="A66" s="6" t="s">
        <v>208</v>
      </c>
      <c r="B66" s="10" t="s">
        <v>264</v>
      </c>
      <c r="C66" s="2" t="s">
        <v>140</v>
      </c>
      <c r="D66" s="12">
        <f>D67+D77+D81</f>
        <v>4361</v>
      </c>
      <c r="E66" s="12">
        <f>E67+E77+E81</f>
        <v>3384.8999999999996</v>
      </c>
    </row>
    <row r="67" spans="1:5" ht="25.5">
      <c r="A67" s="6" t="s">
        <v>208</v>
      </c>
      <c r="B67" s="10" t="s">
        <v>265</v>
      </c>
      <c r="C67" s="2" t="s">
        <v>266</v>
      </c>
      <c r="D67" s="12">
        <f>D68</f>
        <v>4361</v>
      </c>
      <c r="E67" s="12">
        <f>E68</f>
        <v>3384.8999999999996</v>
      </c>
    </row>
    <row r="68" spans="1:5" ht="25.5">
      <c r="A68" s="6" t="s">
        <v>208</v>
      </c>
      <c r="B68" s="10" t="s">
        <v>267</v>
      </c>
      <c r="C68" s="2" t="s">
        <v>268</v>
      </c>
      <c r="D68" s="12">
        <f>D69+D73</f>
        <v>4361</v>
      </c>
      <c r="E68" s="12">
        <f>E69+E73</f>
        <v>3384.8999999999996</v>
      </c>
    </row>
    <row r="69" spans="1:5" ht="38.25">
      <c r="A69" s="6" t="s">
        <v>208</v>
      </c>
      <c r="B69" s="10" t="s">
        <v>269</v>
      </c>
      <c r="C69" s="2" t="s">
        <v>102</v>
      </c>
      <c r="D69" s="12">
        <f>D70</f>
        <v>1360.7</v>
      </c>
      <c r="E69" s="12">
        <f>E70</f>
        <v>1010.7</v>
      </c>
    </row>
    <row r="70" spans="1:5" ht="63.75">
      <c r="A70" s="6" t="s">
        <v>194</v>
      </c>
      <c r="B70" s="10" t="s">
        <v>270</v>
      </c>
      <c r="C70" s="3" t="s">
        <v>105</v>
      </c>
      <c r="D70" s="12">
        <f>D71+D72</f>
        <v>1360.7</v>
      </c>
      <c r="E70" s="12">
        <f>E71+E72</f>
        <v>1010.7</v>
      </c>
    </row>
    <row r="71" spans="1:5" ht="63.75" customHeight="1">
      <c r="A71" s="6" t="s">
        <v>194</v>
      </c>
      <c r="B71" s="10" t="s">
        <v>271</v>
      </c>
      <c r="C71" s="3" t="s">
        <v>272</v>
      </c>
      <c r="D71" s="11">
        <v>1355.4</v>
      </c>
      <c r="E71" s="11">
        <v>1010.7</v>
      </c>
    </row>
    <row r="72" spans="1:5" ht="105" customHeight="1">
      <c r="A72" s="6" t="s">
        <v>194</v>
      </c>
      <c r="B72" s="10" t="s">
        <v>273</v>
      </c>
      <c r="C72" s="3" t="s">
        <v>106</v>
      </c>
      <c r="D72" s="11">
        <v>5.3</v>
      </c>
      <c r="E72" s="11">
        <v>0</v>
      </c>
    </row>
    <row r="73" spans="1:5" ht="51">
      <c r="A73" s="6" t="s">
        <v>208</v>
      </c>
      <c r="B73" s="10" t="s">
        <v>274</v>
      </c>
      <c r="C73" s="2" t="s">
        <v>196</v>
      </c>
      <c r="D73" s="12">
        <f>D74</f>
        <v>3000.3</v>
      </c>
      <c r="E73" s="12">
        <f>E74</f>
        <v>2374.2</v>
      </c>
    </row>
    <row r="74" spans="1:5" ht="76.5">
      <c r="A74" s="6" t="s">
        <v>194</v>
      </c>
      <c r="B74" s="10" t="s">
        <v>275</v>
      </c>
      <c r="C74" s="2" t="s">
        <v>276</v>
      </c>
      <c r="D74" s="12">
        <f>D75+D76</f>
        <v>3000.3</v>
      </c>
      <c r="E74" s="12">
        <f>E75+E76</f>
        <v>2374.2</v>
      </c>
    </row>
    <row r="75" spans="1:5" ht="51">
      <c r="A75" s="6" t="s">
        <v>194</v>
      </c>
      <c r="B75" s="10" t="s">
        <v>277</v>
      </c>
      <c r="C75" s="3" t="s">
        <v>107</v>
      </c>
      <c r="D75" s="11">
        <v>2456.9</v>
      </c>
      <c r="E75" s="11">
        <v>1940</v>
      </c>
    </row>
    <row r="76" spans="1:5" ht="51">
      <c r="A76" s="6" t="s">
        <v>194</v>
      </c>
      <c r="B76" s="6" t="s">
        <v>278</v>
      </c>
      <c r="C76" s="3" t="s">
        <v>108</v>
      </c>
      <c r="D76" s="11">
        <v>543.4</v>
      </c>
      <c r="E76" s="11">
        <v>434.2</v>
      </c>
    </row>
    <row r="77" spans="1:5" ht="12.75">
      <c r="A77" s="6" t="s">
        <v>208</v>
      </c>
      <c r="B77" s="18" t="s">
        <v>279</v>
      </c>
      <c r="C77" s="2" t="s">
        <v>280</v>
      </c>
      <c r="D77" s="12">
        <f>D78</f>
        <v>0</v>
      </c>
      <c r="E77" s="12">
        <f>E78</f>
        <v>0</v>
      </c>
    </row>
    <row r="78" spans="1:5" ht="51">
      <c r="A78" s="6" t="s">
        <v>194</v>
      </c>
      <c r="B78" s="6" t="s">
        <v>281</v>
      </c>
      <c r="C78" s="3" t="s">
        <v>390</v>
      </c>
      <c r="D78" s="11">
        <v>0</v>
      </c>
      <c r="E78" s="11">
        <v>0</v>
      </c>
    </row>
    <row r="79" spans="1:5" ht="63.75">
      <c r="A79" s="6" t="s">
        <v>194</v>
      </c>
      <c r="B79" s="6" t="s">
        <v>379</v>
      </c>
      <c r="C79" s="3" t="s">
        <v>380</v>
      </c>
      <c r="D79" s="11">
        <v>0</v>
      </c>
      <c r="E79" s="11">
        <v>0</v>
      </c>
    </row>
    <row r="80" spans="1:5" ht="51">
      <c r="A80" s="6" t="s">
        <v>194</v>
      </c>
      <c r="B80" s="6" t="s">
        <v>381</v>
      </c>
      <c r="C80" s="3" t="s">
        <v>390</v>
      </c>
      <c r="D80" s="11">
        <v>0</v>
      </c>
      <c r="E80" s="11">
        <v>0</v>
      </c>
    </row>
    <row r="81" spans="1:5" ht="76.5">
      <c r="A81" s="6" t="s">
        <v>208</v>
      </c>
      <c r="B81" s="6" t="s">
        <v>282</v>
      </c>
      <c r="C81" s="2" t="s">
        <v>283</v>
      </c>
      <c r="D81" s="12">
        <f>D82</f>
        <v>0</v>
      </c>
      <c r="E81" s="12">
        <f>E82</f>
        <v>0</v>
      </c>
    </row>
    <row r="82" spans="1:5" ht="144.75" customHeight="1">
      <c r="A82" s="6" t="s">
        <v>194</v>
      </c>
      <c r="B82" s="17" t="s">
        <v>284</v>
      </c>
      <c r="C82" s="3" t="s">
        <v>109</v>
      </c>
      <c r="D82" s="14">
        <v>0</v>
      </c>
      <c r="E82" s="14">
        <v>0</v>
      </c>
    </row>
    <row r="83" spans="1:5" ht="12.75">
      <c r="A83" s="10"/>
      <c r="B83" s="8" t="s">
        <v>285</v>
      </c>
      <c r="C83" s="10"/>
      <c r="D83" s="12">
        <f>D6+D66</f>
        <v>47700</v>
      </c>
      <c r="E83" s="12">
        <f>E6+E66</f>
        <v>33864.1</v>
      </c>
    </row>
  </sheetData>
  <mergeCells count="8">
    <mergeCell ref="A3:E3"/>
    <mergeCell ref="A1:E1"/>
    <mergeCell ref="A4:B4"/>
    <mergeCell ref="C4:C5"/>
    <mergeCell ref="D4:D5"/>
    <mergeCell ref="E4:E5"/>
    <mergeCell ref="A5:B5"/>
    <mergeCell ref="C2:E2"/>
  </mergeCells>
  <printOptions/>
  <pageMargins left="0.5905511811023623" right="0.3937007874015748" top="0.5905511811023623" bottom="0.5905511811023623" header="0.31496062992125984" footer="0.31496062992125984"/>
  <pageSetup horizontalDpi="600" verticalDpi="600" orientation="portrait" paperSize="9" scale="95"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H167"/>
  <sheetViews>
    <sheetView workbookViewId="0" topLeftCell="A1">
      <selection activeCell="A3" sqref="A3:H3"/>
    </sheetView>
  </sheetViews>
  <sheetFormatPr defaultColWidth="9.140625" defaultRowHeight="12.75"/>
  <cols>
    <col min="1" max="1" width="6.00390625" style="0" customWidth="1"/>
    <col min="2" max="2" width="43.8515625" style="0" customWidth="1"/>
    <col min="3" max="3" width="5.7109375" style="0" customWidth="1"/>
    <col min="4" max="4" width="7.140625" style="0" customWidth="1"/>
    <col min="5" max="5" width="10.00390625" style="0" customWidth="1"/>
    <col min="6" max="6" width="5.421875" style="0" customWidth="1"/>
    <col min="7" max="7" width="10.8515625" style="0" customWidth="1"/>
    <col min="8" max="8" width="13.00390625" style="0" customWidth="1"/>
  </cols>
  <sheetData>
    <row r="1" spans="1:8" ht="12.75">
      <c r="A1" s="115" t="s">
        <v>170</v>
      </c>
      <c r="B1" s="115"/>
      <c r="C1" s="115"/>
      <c r="D1" s="115"/>
      <c r="E1" s="115"/>
      <c r="F1" s="115"/>
      <c r="G1" s="115"/>
      <c r="H1" s="115"/>
    </row>
    <row r="2" spans="1:8" ht="66" customHeight="1">
      <c r="A2" s="36"/>
      <c r="B2" s="36"/>
      <c r="C2" s="117" t="s">
        <v>26</v>
      </c>
      <c r="D2" s="117"/>
      <c r="E2" s="117"/>
      <c r="F2" s="117"/>
      <c r="G2" s="117"/>
      <c r="H2" s="117"/>
    </row>
    <row r="3" spans="1:8" ht="66" customHeight="1">
      <c r="A3" s="116" t="s">
        <v>27</v>
      </c>
      <c r="B3" s="116"/>
      <c r="C3" s="116"/>
      <c r="D3" s="116"/>
      <c r="E3" s="116"/>
      <c r="F3" s="116"/>
      <c r="G3" s="116"/>
      <c r="H3" s="116"/>
    </row>
    <row r="4" spans="1:8" ht="63.75">
      <c r="A4" s="37" t="s">
        <v>133</v>
      </c>
      <c r="B4" s="37" t="s">
        <v>288</v>
      </c>
      <c r="C4" s="37" t="s">
        <v>155</v>
      </c>
      <c r="D4" s="37" t="s">
        <v>289</v>
      </c>
      <c r="E4" s="37" t="s">
        <v>290</v>
      </c>
      <c r="F4" s="37" t="s">
        <v>291</v>
      </c>
      <c r="G4" s="37" t="s">
        <v>371</v>
      </c>
      <c r="H4" s="38" t="s">
        <v>23</v>
      </c>
    </row>
    <row r="5" spans="1:8" ht="57" customHeight="1">
      <c r="A5" s="39" t="s">
        <v>292</v>
      </c>
      <c r="B5" s="40" t="s">
        <v>12</v>
      </c>
      <c r="C5" s="41">
        <v>882</v>
      </c>
      <c r="D5" s="42"/>
      <c r="E5" s="41"/>
      <c r="F5" s="43"/>
      <c r="G5" s="44">
        <f>G6</f>
        <v>2920.3</v>
      </c>
      <c r="H5" s="44">
        <f>H6</f>
        <v>2192.3</v>
      </c>
    </row>
    <row r="6" spans="1:8" ht="12.75">
      <c r="A6" s="45" t="s">
        <v>292</v>
      </c>
      <c r="B6" s="45" t="s">
        <v>287</v>
      </c>
      <c r="C6" s="46" t="s">
        <v>293</v>
      </c>
      <c r="D6" s="47" t="s">
        <v>192</v>
      </c>
      <c r="E6" s="48"/>
      <c r="F6" s="46"/>
      <c r="G6" s="49">
        <f>G7+G11</f>
        <v>2920.3</v>
      </c>
      <c r="H6" s="49">
        <f>H7+H11</f>
        <v>2192.3</v>
      </c>
    </row>
    <row r="7" spans="1:8" ht="38.25">
      <c r="A7" s="45" t="s">
        <v>151</v>
      </c>
      <c r="B7" s="45" t="s">
        <v>294</v>
      </c>
      <c r="C7" s="46" t="s">
        <v>293</v>
      </c>
      <c r="D7" s="46" t="s">
        <v>156</v>
      </c>
      <c r="E7" s="50"/>
      <c r="F7" s="50"/>
      <c r="G7" s="49">
        <f aca="true" t="shared" si="0" ref="G7:H9">G8</f>
        <v>1132.8</v>
      </c>
      <c r="H7" s="49">
        <f t="shared" si="0"/>
        <v>913.8</v>
      </c>
    </row>
    <row r="8" spans="1:8" ht="25.5">
      <c r="A8" s="51" t="s">
        <v>157</v>
      </c>
      <c r="B8" s="51" t="s">
        <v>413</v>
      </c>
      <c r="C8" s="52" t="s">
        <v>293</v>
      </c>
      <c r="D8" s="52" t="s">
        <v>156</v>
      </c>
      <c r="E8" s="53" t="s">
        <v>295</v>
      </c>
      <c r="F8" s="54"/>
      <c r="G8" s="55">
        <f t="shared" si="0"/>
        <v>1132.8</v>
      </c>
      <c r="H8" s="55">
        <f t="shared" si="0"/>
        <v>913.8</v>
      </c>
    </row>
    <row r="9" spans="1:8" ht="64.5" customHeight="1">
      <c r="A9" s="51" t="s">
        <v>158</v>
      </c>
      <c r="B9" s="51" t="s">
        <v>9</v>
      </c>
      <c r="C9" s="52" t="s">
        <v>293</v>
      </c>
      <c r="D9" s="52" t="s">
        <v>156</v>
      </c>
      <c r="E9" s="53" t="s">
        <v>295</v>
      </c>
      <c r="F9" s="54" t="s">
        <v>392</v>
      </c>
      <c r="G9" s="55">
        <f t="shared" si="0"/>
        <v>1132.8</v>
      </c>
      <c r="H9" s="55">
        <f t="shared" si="0"/>
        <v>913.8</v>
      </c>
    </row>
    <row r="10" spans="1:8" ht="25.5">
      <c r="A10" s="51" t="s">
        <v>393</v>
      </c>
      <c r="B10" s="56" t="s">
        <v>394</v>
      </c>
      <c r="C10" s="52" t="s">
        <v>293</v>
      </c>
      <c r="D10" s="52" t="s">
        <v>156</v>
      </c>
      <c r="E10" s="53" t="s">
        <v>295</v>
      </c>
      <c r="F10" s="54" t="s">
        <v>395</v>
      </c>
      <c r="G10" s="55">
        <v>1132.8</v>
      </c>
      <c r="H10" s="55">
        <v>913.8</v>
      </c>
    </row>
    <row r="11" spans="1:8" ht="51">
      <c r="A11" s="45" t="s">
        <v>152</v>
      </c>
      <c r="B11" s="45" t="s">
        <v>10</v>
      </c>
      <c r="C11" s="46" t="s">
        <v>293</v>
      </c>
      <c r="D11" s="46" t="s">
        <v>161</v>
      </c>
      <c r="E11" s="50"/>
      <c r="F11" s="50"/>
      <c r="G11" s="49">
        <f>G12+G15</f>
        <v>1787.5</v>
      </c>
      <c r="H11" s="49">
        <f>H12+H15</f>
        <v>1278.5</v>
      </c>
    </row>
    <row r="12" spans="1:8" ht="76.5">
      <c r="A12" s="51" t="s">
        <v>162</v>
      </c>
      <c r="B12" s="79" t="s">
        <v>414</v>
      </c>
      <c r="C12" s="52" t="s">
        <v>293</v>
      </c>
      <c r="D12" s="52" t="s">
        <v>161</v>
      </c>
      <c r="E12" s="53" t="s">
        <v>296</v>
      </c>
      <c r="F12" s="54"/>
      <c r="G12" s="55">
        <f>G13</f>
        <v>124.2</v>
      </c>
      <c r="H12" s="55">
        <f>H13</f>
        <v>92.7</v>
      </c>
    </row>
    <row r="13" spans="1:8" ht="65.25" customHeight="1">
      <c r="A13" s="51" t="s">
        <v>163</v>
      </c>
      <c r="B13" s="51" t="s">
        <v>9</v>
      </c>
      <c r="C13" s="52" t="s">
        <v>293</v>
      </c>
      <c r="D13" s="52" t="s">
        <v>161</v>
      </c>
      <c r="E13" s="53" t="s">
        <v>296</v>
      </c>
      <c r="F13" s="54" t="s">
        <v>392</v>
      </c>
      <c r="G13" s="55">
        <f>G14</f>
        <v>124.2</v>
      </c>
      <c r="H13" s="55">
        <f>H14</f>
        <v>92.7</v>
      </c>
    </row>
    <row r="14" spans="1:8" ht="25.5">
      <c r="A14" s="51" t="s">
        <v>396</v>
      </c>
      <c r="B14" s="56" t="s">
        <v>394</v>
      </c>
      <c r="C14" s="52" t="s">
        <v>293</v>
      </c>
      <c r="D14" s="52" t="s">
        <v>161</v>
      </c>
      <c r="E14" s="53" t="s">
        <v>296</v>
      </c>
      <c r="F14" s="54" t="s">
        <v>395</v>
      </c>
      <c r="G14" s="55">
        <v>124.2</v>
      </c>
      <c r="H14" s="55">
        <v>92.7</v>
      </c>
    </row>
    <row r="15" spans="1:8" ht="38.25">
      <c r="A15" s="51" t="s">
        <v>176</v>
      </c>
      <c r="B15" s="79" t="s">
        <v>415</v>
      </c>
      <c r="C15" s="52" t="s">
        <v>293</v>
      </c>
      <c r="D15" s="52" t="s">
        <v>161</v>
      </c>
      <c r="E15" s="53" t="s">
        <v>297</v>
      </c>
      <c r="F15" s="54"/>
      <c r="G15" s="55">
        <f>G16+G18+G20</f>
        <v>1663.3</v>
      </c>
      <c r="H15" s="55">
        <f>H16+H18+H20</f>
        <v>1185.8</v>
      </c>
    </row>
    <row r="16" spans="1:8" ht="63.75">
      <c r="A16" s="51" t="s">
        <v>177</v>
      </c>
      <c r="B16" s="51" t="s">
        <v>9</v>
      </c>
      <c r="C16" s="52" t="s">
        <v>293</v>
      </c>
      <c r="D16" s="52" t="s">
        <v>161</v>
      </c>
      <c r="E16" s="53" t="s">
        <v>297</v>
      </c>
      <c r="F16" s="54" t="s">
        <v>392</v>
      </c>
      <c r="G16" s="55">
        <f>G17</f>
        <v>1604.2</v>
      </c>
      <c r="H16" s="55">
        <f>H17</f>
        <v>1180.2</v>
      </c>
    </row>
    <row r="17" spans="1:8" ht="25.5">
      <c r="A17" s="51" t="s">
        <v>397</v>
      </c>
      <c r="B17" s="56" t="s">
        <v>394</v>
      </c>
      <c r="C17" s="52" t="s">
        <v>293</v>
      </c>
      <c r="D17" s="52" t="s">
        <v>161</v>
      </c>
      <c r="E17" s="53" t="s">
        <v>297</v>
      </c>
      <c r="F17" s="54" t="s">
        <v>395</v>
      </c>
      <c r="G17" s="55">
        <v>1604.2</v>
      </c>
      <c r="H17" s="55">
        <v>1180.2</v>
      </c>
    </row>
    <row r="18" spans="1:8" ht="25.5">
      <c r="A18" s="51" t="s">
        <v>332</v>
      </c>
      <c r="B18" s="51" t="s">
        <v>398</v>
      </c>
      <c r="C18" s="52" t="s">
        <v>293</v>
      </c>
      <c r="D18" s="52" t="s">
        <v>161</v>
      </c>
      <c r="E18" s="53" t="s">
        <v>297</v>
      </c>
      <c r="F18" s="54" t="s">
        <v>399</v>
      </c>
      <c r="G18" s="55">
        <f>G19</f>
        <v>50</v>
      </c>
      <c r="H18" s="55">
        <f>H19</f>
        <v>0</v>
      </c>
    </row>
    <row r="19" spans="1:8" ht="25.5">
      <c r="A19" s="51" t="s">
        <v>400</v>
      </c>
      <c r="B19" s="56" t="s">
        <v>372</v>
      </c>
      <c r="C19" s="52" t="s">
        <v>293</v>
      </c>
      <c r="D19" s="52" t="s">
        <v>161</v>
      </c>
      <c r="E19" s="53" t="s">
        <v>297</v>
      </c>
      <c r="F19" s="54" t="s">
        <v>401</v>
      </c>
      <c r="G19" s="55">
        <v>50</v>
      </c>
      <c r="H19" s="55">
        <v>0</v>
      </c>
    </row>
    <row r="20" spans="1:8" ht="12.75">
      <c r="A20" s="51" t="s">
        <v>333</v>
      </c>
      <c r="B20" s="51" t="s">
        <v>402</v>
      </c>
      <c r="C20" s="52" t="s">
        <v>293</v>
      </c>
      <c r="D20" s="52" t="s">
        <v>161</v>
      </c>
      <c r="E20" s="53" t="s">
        <v>297</v>
      </c>
      <c r="F20" s="54" t="s">
        <v>403</v>
      </c>
      <c r="G20" s="55">
        <f>G21</f>
        <v>9.1</v>
      </c>
      <c r="H20" s="55">
        <f>H21</f>
        <v>5.6</v>
      </c>
    </row>
    <row r="21" spans="1:8" ht="15" customHeight="1">
      <c r="A21" s="51" t="s">
        <v>404</v>
      </c>
      <c r="B21" s="56" t="s">
        <v>334</v>
      </c>
      <c r="C21" s="52" t="s">
        <v>293</v>
      </c>
      <c r="D21" s="52" t="s">
        <v>161</v>
      </c>
      <c r="E21" s="53" t="s">
        <v>297</v>
      </c>
      <c r="F21" s="54" t="s">
        <v>335</v>
      </c>
      <c r="G21" s="55">
        <v>9.1</v>
      </c>
      <c r="H21" s="55">
        <v>5.6</v>
      </c>
    </row>
    <row r="22" spans="1:8" ht="57" customHeight="1">
      <c r="A22" s="57" t="s">
        <v>298</v>
      </c>
      <c r="B22" s="45" t="s">
        <v>11</v>
      </c>
      <c r="C22" s="46" t="s">
        <v>405</v>
      </c>
      <c r="D22" s="46"/>
      <c r="E22" s="53"/>
      <c r="F22" s="54"/>
      <c r="G22" s="49">
        <f aca="true" t="shared" si="1" ref="G22:H26">G23</f>
        <v>2073.4</v>
      </c>
      <c r="H22" s="49">
        <f t="shared" si="1"/>
        <v>1549.6</v>
      </c>
    </row>
    <row r="23" spans="1:8" ht="12.75">
      <c r="A23" s="45" t="s">
        <v>292</v>
      </c>
      <c r="B23" s="45" t="s">
        <v>287</v>
      </c>
      <c r="C23" s="46" t="s">
        <v>405</v>
      </c>
      <c r="D23" s="46" t="s">
        <v>192</v>
      </c>
      <c r="E23" s="53"/>
      <c r="F23" s="54"/>
      <c r="G23" s="49">
        <f t="shared" si="1"/>
        <v>2073.4</v>
      </c>
      <c r="H23" s="49">
        <f t="shared" si="1"/>
        <v>1549.6</v>
      </c>
    </row>
    <row r="24" spans="1:8" ht="38.25">
      <c r="A24" s="45" t="s">
        <v>151</v>
      </c>
      <c r="B24" s="45" t="s">
        <v>336</v>
      </c>
      <c r="C24" s="46" t="s">
        <v>405</v>
      </c>
      <c r="D24" s="46" t="s">
        <v>337</v>
      </c>
      <c r="E24" s="50"/>
      <c r="F24" s="50"/>
      <c r="G24" s="49">
        <f t="shared" si="1"/>
        <v>2073.4</v>
      </c>
      <c r="H24" s="49">
        <f t="shared" si="1"/>
        <v>1549.6</v>
      </c>
    </row>
    <row r="25" spans="1:8" ht="12.75">
      <c r="A25" s="51" t="s">
        <v>157</v>
      </c>
      <c r="B25" s="51" t="s">
        <v>339</v>
      </c>
      <c r="C25" s="52" t="s">
        <v>405</v>
      </c>
      <c r="D25" s="52" t="s">
        <v>337</v>
      </c>
      <c r="E25" s="53" t="s">
        <v>340</v>
      </c>
      <c r="F25" s="54"/>
      <c r="G25" s="55">
        <f>G26+G28</f>
        <v>2073.4</v>
      </c>
      <c r="H25" s="55">
        <f>H26+H28</f>
        <v>1549.6</v>
      </c>
    </row>
    <row r="26" spans="1:8" ht="65.25" customHeight="1">
      <c r="A26" s="51" t="s">
        <v>158</v>
      </c>
      <c r="B26" s="51" t="s">
        <v>9</v>
      </c>
      <c r="C26" s="52" t="s">
        <v>405</v>
      </c>
      <c r="D26" s="52" t="s">
        <v>337</v>
      </c>
      <c r="E26" s="53" t="s">
        <v>340</v>
      </c>
      <c r="F26" s="54" t="s">
        <v>392</v>
      </c>
      <c r="G26" s="55">
        <f t="shared" si="1"/>
        <v>2072.3</v>
      </c>
      <c r="H26" s="55">
        <f t="shared" si="1"/>
        <v>1548.5</v>
      </c>
    </row>
    <row r="27" spans="1:8" ht="25.5">
      <c r="A27" s="51" t="s">
        <v>393</v>
      </c>
      <c r="B27" s="56" t="s">
        <v>394</v>
      </c>
      <c r="C27" s="52" t="s">
        <v>405</v>
      </c>
      <c r="D27" s="52" t="s">
        <v>337</v>
      </c>
      <c r="E27" s="53" t="s">
        <v>340</v>
      </c>
      <c r="F27" s="54" t="s">
        <v>395</v>
      </c>
      <c r="G27" s="55">
        <v>2072.3</v>
      </c>
      <c r="H27" s="55">
        <v>1548.5</v>
      </c>
    </row>
    <row r="28" spans="1:8" ht="12.75">
      <c r="A28" s="51" t="s">
        <v>416</v>
      </c>
      <c r="B28" s="51" t="s">
        <v>402</v>
      </c>
      <c r="C28" s="52" t="s">
        <v>405</v>
      </c>
      <c r="D28" s="52" t="s">
        <v>337</v>
      </c>
      <c r="E28" s="53" t="s">
        <v>340</v>
      </c>
      <c r="F28" s="54" t="s">
        <v>403</v>
      </c>
      <c r="G28" s="55">
        <f>G29</f>
        <v>1.1</v>
      </c>
      <c r="H28" s="55">
        <f>H29</f>
        <v>1.1</v>
      </c>
    </row>
    <row r="29" spans="1:8" ht="66" customHeight="1">
      <c r="A29" s="51" t="s">
        <v>417</v>
      </c>
      <c r="B29" s="56" t="s">
        <v>418</v>
      </c>
      <c r="C29" s="52" t="s">
        <v>405</v>
      </c>
      <c r="D29" s="52" t="s">
        <v>337</v>
      </c>
      <c r="E29" s="53" t="s">
        <v>340</v>
      </c>
      <c r="F29" s="54" t="s">
        <v>419</v>
      </c>
      <c r="G29" s="55">
        <v>1.1</v>
      </c>
      <c r="H29" s="55">
        <v>1.1</v>
      </c>
    </row>
    <row r="30" spans="1:8" ht="55.5" customHeight="1">
      <c r="A30" s="57" t="s">
        <v>317</v>
      </c>
      <c r="B30" s="45" t="s">
        <v>13</v>
      </c>
      <c r="C30" s="46" t="s">
        <v>406</v>
      </c>
      <c r="D30" s="46"/>
      <c r="E30" s="53"/>
      <c r="F30" s="54"/>
      <c r="G30" s="49">
        <f>G32</f>
        <v>2200</v>
      </c>
      <c r="H30" s="49">
        <f>H32</f>
        <v>2200</v>
      </c>
    </row>
    <row r="31" spans="1:8" ht="12.75">
      <c r="A31" s="45" t="s">
        <v>292</v>
      </c>
      <c r="B31" s="45" t="s">
        <v>287</v>
      </c>
      <c r="C31" s="46" t="s">
        <v>406</v>
      </c>
      <c r="D31" s="46" t="s">
        <v>192</v>
      </c>
      <c r="E31" s="53"/>
      <c r="F31" s="54"/>
      <c r="G31" s="49">
        <f>G32</f>
        <v>2200</v>
      </c>
      <c r="H31" s="49">
        <f>H32</f>
        <v>2200</v>
      </c>
    </row>
    <row r="32" spans="1:8" ht="12.75">
      <c r="A32" s="45" t="s">
        <v>151</v>
      </c>
      <c r="B32" s="58" t="s">
        <v>407</v>
      </c>
      <c r="C32" s="46" t="s">
        <v>406</v>
      </c>
      <c r="D32" s="46" t="s">
        <v>408</v>
      </c>
      <c r="E32" s="59"/>
      <c r="F32" s="54"/>
      <c r="G32" s="55">
        <f>G33+G36</f>
        <v>2200</v>
      </c>
      <c r="H32" s="55">
        <f>H33+H36</f>
        <v>2200</v>
      </c>
    </row>
    <row r="33" spans="1:8" ht="25.5">
      <c r="A33" s="51" t="s">
        <v>157</v>
      </c>
      <c r="B33" s="51" t="s">
        <v>14</v>
      </c>
      <c r="C33" s="52" t="s">
        <v>406</v>
      </c>
      <c r="D33" s="52" t="s">
        <v>408</v>
      </c>
      <c r="E33" s="53" t="s">
        <v>409</v>
      </c>
      <c r="F33" s="54"/>
      <c r="G33" s="55">
        <f>G34</f>
        <v>1422.4</v>
      </c>
      <c r="H33" s="55">
        <f>H34</f>
        <v>1422.4</v>
      </c>
    </row>
    <row r="34" spans="1:8" ht="63.75">
      <c r="A34" s="51" t="s">
        <v>158</v>
      </c>
      <c r="B34" s="51" t="s">
        <v>9</v>
      </c>
      <c r="C34" s="52" t="s">
        <v>406</v>
      </c>
      <c r="D34" s="52" t="s">
        <v>408</v>
      </c>
      <c r="E34" s="53" t="s">
        <v>409</v>
      </c>
      <c r="F34" s="54" t="s">
        <v>392</v>
      </c>
      <c r="G34" s="55">
        <f>G35</f>
        <v>1422.4</v>
      </c>
      <c r="H34" s="55">
        <f>H35</f>
        <v>1422.4</v>
      </c>
    </row>
    <row r="35" spans="1:8" ht="25.5">
      <c r="A35" s="51" t="s">
        <v>393</v>
      </c>
      <c r="B35" s="56" t="s">
        <v>394</v>
      </c>
      <c r="C35" s="52" t="s">
        <v>406</v>
      </c>
      <c r="D35" s="52" t="s">
        <v>408</v>
      </c>
      <c r="E35" s="53" t="s">
        <v>409</v>
      </c>
      <c r="F35" s="54" t="s">
        <v>395</v>
      </c>
      <c r="G35" s="55">
        <v>1422.4</v>
      </c>
      <c r="H35" s="55">
        <v>1422.4</v>
      </c>
    </row>
    <row r="36" spans="1:8" ht="178.5">
      <c r="A36" s="51" t="s">
        <v>159</v>
      </c>
      <c r="B36" s="80" t="s">
        <v>15</v>
      </c>
      <c r="C36" s="52" t="s">
        <v>406</v>
      </c>
      <c r="D36" s="52" t="s">
        <v>408</v>
      </c>
      <c r="E36" s="53" t="s">
        <v>46</v>
      </c>
      <c r="F36" s="54"/>
      <c r="G36" s="55">
        <f>G37</f>
        <v>777.6</v>
      </c>
      <c r="H36" s="55">
        <f>H37</f>
        <v>777.6</v>
      </c>
    </row>
    <row r="37" spans="1:8" ht="25.5">
      <c r="A37" s="51" t="s">
        <v>160</v>
      </c>
      <c r="B37" s="51" t="s">
        <v>398</v>
      </c>
      <c r="C37" s="52" t="s">
        <v>406</v>
      </c>
      <c r="D37" s="52" t="s">
        <v>408</v>
      </c>
      <c r="E37" s="53" t="s">
        <v>46</v>
      </c>
      <c r="F37" s="54" t="s">
        <v>399</v>
      </c>
      <c r="G37" s="55">
        <f>G38</f>
        <v>777.6</v>
      </c>
      <c r="H37" s="55">
        <f>H38</f>
        <v>777.6</v>
      </c>
    </row>
    <row r="38" spans="1:8" ht="25.5">
      <c r="A38" s="51" t="s">
        <v>47</v>
      </c>
      <c r="B38" s="56" t="s">
        <v>372</v>
      </c>
      <c r="C38" s="52" t="s">
        <v>406</v>
      </c>
      <c r="D38" s="52" t="s">
        <v>408</v>
      </c>
      <c r="E38" s="53" t="s">
        <v>46</v>
      </c>
      <c r="F38" s="54" t="s">
        <v>401</v>
      </c>
      <c r="G38" s="55">
        <v>777.6</v>
      </c>
      <c r="H38" s="55">
        <v>777.6</v>
      </c>
    </row>
    <row r="39" spans="1:8" ht="56.25" customHeight="1">
      <c r="A39" s="57" t="s">
        <v>323</v>
      </c>
      <c r="B39" s="45" t="s">
        <v>16</v>
      </c>
      <c r="C39" s="46" t="s">
        <v>194</v>
      </c>
      <c r="D39" s="46"/>
      <c r="E39" s="50"/>
      <c r="F39" s="50"/>
      <c r="G39" s="49">
        <f>G40+G69+G77+G86+G93+G98+G120+G134+G157+G162</f>
        <v>41506.299999999996</v>
      </c>
      <c r="H39" s="49">
        <f>H40+H69+H77+H86+H93+H98+H120+H134+H157+H162</f>
        <v>29784.800000000003</v>
      </c>
    </row>
    <row r="40" spans="1:8" ht="12.75">
      <c r="A40" s="45" t="s">
        <v>292</v>
      </c>
      <c r="B40" s="45" t="s">
        <v>287</v>
      </c>
      <c r="C40" s="46" t="s">
        <v>194</v>
      </c>
      <c r="D40" s="46" t="s">
        <v>192</v>
      </c>
      <c r="E40" s="50"/>
      <c r="F40" s="50"/>
      <c r="G40" s="49">
        <f>G41+G55+G59</f>
        <v>15453.799999999997</v>
      </c>
      <c r="H40" s="49">
        <f>H41+H55+H59</f>
        <v>10638.9</v>
      </c>
    </row>
    <row r="41" spans="1:8" ht="51">
      <c r="A41" s="60" t="s">
        <v>151</v>
      </c>
      <c r="B41" s="45" t="s">
        <v>299</v>
      </c>
      <c r="C41" s="46" t="s">
        <v>194</v>
      </c>
      <c r="D41" s="46" t="s">
        <v>150</v>
      </c>
      <c r="E41" s="50"/>
      <c r="F41" s="50"/>
      <c r="G41" s="49">
        <f>G42+G45+G52</f>
        <v>15012.799999999997</v>
      </c>
      <c r="H41" s="49">
        <f>H42+H45+H52</f>
        <v>10448.1</v>
      </c>
    </row>
    <row r="42" spans="1:8" ht="26.25" customHeight="1">
      <c r="A42" s="61" t="s">
        <v>157</v>
      </c>
      <c r="B42" s="51" t="s">
        <v>48</v>
      </c>
      <c r="C42" s="52" t="s">
        <v>194</v>
      </c>
      <c r="D42" s="52" t="s">
        <v>150</v>
      </c>
      <c r="E42" s="54" t="s">
        <v>300</v>
      </c>
      <c r="F42" s="54"/>
      <c r="G42" s="55">
        <f>G43</f>
        <v>1132.8</v>
      </c>
      <c r="H42" s="55">
        <f>H43</f>
        <v>907.9</v>
      </c>
    </row>
    <row r="43" spans="1:8" ht="63.75">
      <c r="A43" s="61" t="s">
        <v>158</v>
      </c>
      <c r="B43" s="51" t="s">
        <v>9</v>
      </c>
      <c r="C43" s="52" t="s">
        <v>194</v>
      </c>
      <c r="D43" s="52" t="s">
        <v>150</v>
      </c>
      <c r="E43" s="54" t="s">
        <v>300</v>
      </c>
      <c r="F43" s="54" t="s">
        <v>392</v>
      </c>
      <c r="G43" s="55">
        <f>G44</f>
        <v>1132.8</v>
      </c>
      <c r="H43" s="55">
        <f>H44</f>
        <v>907.9</v>
      </c>
    </row>
    <row r="44" spans="1:8" ht="25.5">
      <c r="A44" s="61" t="s">
        <v>393</v>
      </c>
      <c r="B44" s="56" t="s">
        <v>394</v>
      </c>
      <c r="C44" s="52" t="s">
        <v>194</v>
      </c>
      <c r="D44" s="52" t="s">
        <v>150</v>
      </c>
      <c r="E44" s="54" t="s">
        <v>300</v>
      </c>
      <c r="F44" s="54" t="s">
        <v>395</v>
      </c>
      <c r="G44" s="55">
        <v>1132.8</v>
      </c>
      <c r="H44" s="55">
        <v>907.9</v>
      </c>
    </row>
    <row r="45" spans="1:8" ht="40.5" customHeight="1">
      <c r="A45" s="61" t="s">
        <v>159</v>
      </c>
      <c r="B45" s="51" t="s">
        <v>420</v>
      </c>
      <c r="C45" s="52" t="s">
        <v>194</v>
      </c>
      <c r="D45" s="52" t="s">
        <v>150</v>
      </c>
      <c r="E45" s="54" t="s">
        <v>301</v>
      </c>
      <c r="F45" s="54"/>
      <c r="G45" s="55">
        <f>G46+G48+G50</f>
        <v>13874.699999999999</v>
      </c>
      <c r="H45" s="55">
        <f>H46+H48+H50</f>
        <v>9540.2</v>
      </c>
    </row>
    <row r="46" spans="1:8" ht="63.75">
      <c r="A46" s="61" t="s">
        <v>160</v>
      </c>
      <c r="B46" s="51" t="s">
        <v>9</v>
      </c>
      <c r="C46" s="52"/>
      <c r="D46" s="52"/>
      <c r="E46" s="54"/>
      <c r="F46" s="54" t="s">
        <v>392</v>
      </c>
      <c r="G46" s="55">
        <f>G47</f>
        <v>11882.9</v>
      </c>
      <c r="H46" s="55">
        <f>H47</f>
        <v>8194</v>
      </c>
    </row>
    <row r="47" spans="1:8" ht="25.5">
      <c r="A47" s="61" t="s">
        <v>47</v>
      </c>
      <c r="B47" s="56" t="s">
        <v>394</v>
      </c>
      <c r="C47" s="52" t="s">
        <v>194</v>
      </c>
      <c r="D47" s="52" t="s">
        <v>150</v>
      </c>
      <c r="E47" s="54" t="s">
        <v>301</v>
      </c>
      <c r="F47" s="54" t="s">
        <v>395</v>
      </c>
      <c r="G47" s="55">
        <v>11882.9</v>
      </c>
      <c r="H47" s="55">
        <v>8194</v>
      </c>
    </row>
    <row r="48" spans="1:8" ht="25.5">
      <c r="A48" s="51" t="s">
        <v>341</v>
      </c>
      <c r="B48" s="51" t="s">
        <v>398</v>
      </c>
      <c r="C48" s="52" t="s">
        <v>194</v>
      </c>
      <c r="D48" s="52" t="s">
        <v>150</v>
      </c>
      <c r="E48" s="54" t="s">
        <v>301</v>
      </c>
      <c r="F48" s="54" t="s">
        <v>399</v>
      </c>
      <c r="G48" s="55">
        <f>G49</f>
        <v>1930</v>
      </c>
      <c r="H48" s="55">
        <f>H49</f>
        <v>1297.7</v>
      </c>
    </row>
    <row r="49" spans="1:8" ht="25.5">
      <c r="A49" s="51" t="s">
        <v>49</v>
      </c>
      <c r="B49" s="56" t="s">
        <v>372</v>
      </c>
      <c r="C49" s="52" t="s">
        <v>194</v>
      </c>
      <c r="D49" s="52" t="s">
        <v>150</v>
      </c>
      <c r="E49" s="54" t="s">
        <v>301</v>
      </c>
      <c r="F49" s="54" t="s">
        <v>401</v>
      </c>
      <c r="G49" s="55">
        <v>1930</v>
      </c>
      <c r="H49" s="55">
        <v>1297.7</v>
      </c>
    </row>
    <row r="50" spans="1:8" ht="12.75">
      <c r="A50" s="51" t="s">
        <v>342</v>
      </c>
      <c r="B50" s="51" t="s">
        <v>402</v>
      </c>
      <c r="C50" s="52"/>
      <c r="D50" s="52"/>
      <c r="E50" s="54"/>
      <c r="F50" s="54" t="s">
        <v>403</v>
      </c>
      <c r="G50" s="55">
        <f>G51</f>
        <v>61.8</v>
      </c>
      <c r="H50" s="55">
        <f>H51</f>
        <v>48.5</v>
      </c>
    </row>
    <row r="51" spans="1:8" ht="12.75" customHeight="1">
      <c r="A51" s="51" t="s">
        <v>50</v>
      </c>
      <c r="B51" s="56" t="s">
        <v>334</v>
      </c>
      <c r="C51" s="52" t="s">
        <v>194</v>
      </c>
      <c r="D51" s="52" t="s">
        <v>150</v>
      </c>
      <c r="E51" s="54" t="s">
        <v>301</v>
      </c>
      <c r="F51" s="54" t="s">
        <v>335</v>
      </c>
      <c r="G51" s="55">
        <v>61.8</v>
      </c>
      <c r="H51" s="55">
        <v>48.5</v>
      </c>
    </row>
    <row r="52" spans="1:8" ht="38.25">
      <c r="A52" s="51" t="s">
        <v>302</v>
      </c>
      <c r="B52" s="51" t="s">
        <v>421</v>
      </c>
      <c r="C52" s="52" t="s">
        <v>194</v>
      </c>
      <c r="D52" s="52" t="s">
        <v>150</v>
      </c>
      <c r="E52" s="54" t="s">
        <v>51</v>
      </c>
      <c r="F52" s="54"/>
      <c r="G52" s="55">
        <f>G53</f>
        <v>5.3</v>
      </c>
      <c r="H52" s="55">
        <f>H53</f>
        <v>0</v>
      </c>
    </row>
    <row r="53" spans="1:8" ht="25.5">
      <c r="A53" s="51" t="s">
        <v>303</v>
      </c>
      <c r="B53" s="51" t="s">
        <v>398</v>
      </c>
      <c r="C53" s="52" t="s">
        <v>194</v>
      </c>
      <c r="D53" s="52" t="s">
        <v>150</v>
      </c>
      <c r="E53" s="54" t="s">
        <v>51</v>
      </c>
      <c r="F53" s="54" t="s">
        <v>399</v>
      </c>
      <c r="G53" s="55">
        <f>G54</f>
        <v>5.3</v>
      </c>
      <c r="H53" s="55">
        <f>H54</f>
        <v>0</v>
      </c>
    </row>
    <row r="54" spans="1:8" ht="25.5">
      <c r="A54" s="51" t="s">
        <v>52</v>
      </c>
      <c r="B54" s="56" t="s">
        <v>372</v>
      </c>
      <c r="C54" s="52" t="s">
        <v>194</v>
      </c>
      <c r="D54" s="52" t="s">
        <v>150</v>
      </c>
      <c r="E54" s="54" t="s">
        <v>51</v>
      </c>
      <c r="F54" s="54" t="s">
        <v>401</v>
      </c>
      <c r="G54" s="55">
        <v>5.3</v>
      </c>
      <c r="H54" s="55"/>
    </row>
    <row r="55" spans="1:8" ht="12.75">
      <c r="A55" s="60" t="s">
        <v>152</v>
      </c>
      <c r="B55" s="45" t="s">
        <v>53</v>
      </c>
      <c r="C55" s="52" t="s">
        <v>194</v>
      </c>
      <c r="D55" s="46" t="s">
        <v>54</v>
      </c>
      <c r="E55" s="50"/>
      <c r="F55" s="50"/>
      <c r="G55" s="49">
        <f aca="true" t="shared" si="2" ref="G55:H57">G56</f>
        <v>25</v>
      </c>
      <c r="H55" s="49">
        <f t="shared" si="2"/>
        <v>0</v>
      </c>
    </row>
    <row r="56" spans="1:8" ht="12.75">
      <c r="A56" s="61" t="s">
        <v>55</v>
      </c>
      <c r="B56" s="51" t="s">
        <v>56</v>
      </c>
      <c r="C56" s="52" t="s">
        <v>194</v>
      </c>
      <c r="D56" s="52" t="s">
        <v>54</v>
      </c>
      <c r="E56" s="62" t="s">
        <v>57</v>
      </c>
      <c r="F56" s="54"/>
      <c r="G56" s="55">
        <f t="shared" si="2"/>
        <v>25</v>
      </c>
      <c r="H56" s="55">
        <f t="shared" si="2"/>
        <v>0</v>
      </c>
    </row>
    <row r="57" spans="1:8" ht="12.75">
      <c r="A57" s="61" t="s">
        <v>163</v>
      </c>
      <c r="B57" s="51" t="s">
        <v>402</v>
      </c>
      <c r="C57" s="52" t="s">
        <v>194</v>
      </c>
      <c r="D57" s="52" t="s">
        <v>54</v>
      </c>
      <c r="E57" s="62" t="s">
        <v>57</v>
      </c>
      <c r="F57" s="54" t="s">
        <v>403</v>
      </c>
      <c r="G57" s="55">
        <f t="shared" si="2"/>
        <v>25</v>
      </c>
      <c r="H57" s="55">
        <f t="shared" si="2"/>
        <v>0</v>
      </c>
    </row>
    <row r="58" spans="1:8" ht="12.75" customHeight="1">
      <c r="A58" s="61" t="s">
        <v>396</v>
      </c>
      <c r="B58" s="56" t="s">
        <v>58</v>
      </c>
      <c r="C58" s="52" t="s">
        <v>194</v>
      </c>
      <c r="D58" s="52" t="s">
        <v>54</v>
      </c>
      <c r="E58" s="62" t="s">
        <v>57</v>
      </c>
      <c r="F58" s="54" t="s">
        <v>59</v>
      </c>
      <c r="G58" s="55">
        <v>25</v>
      </c>
      <c r="H58" s="55">
        <v>0</v>
      </c>
    </row>
    <row r="59" spans="1:8" ht="12.75">
      <c r="A59" s="60" t="s">
        <v>304</v>
      </c>
      <c r="B59" s="60" t="s">
        <v>145</v>
      </c>
      <c r="C59" s="52" t="s">
        <v>194</v>
      </c>
      <c r="D59" s="46" t="s">
        <v>186</v>
      </c>
      <c r="E59" s="50"/>
      <c r="F59" s="50"/>
      <c r="G59" s="49">
        <f>G60+G63+G66</f>
        <v>416</v>
      </c>
      <c r="H59" s="49">
        <f>H60+H63+H66</f>
        <v>190.8</v>
      </c>
    </row>
    <row r="60" spans="1:8" ht="52.5" customHeight="1">
      <c r="A60" s="61" t="s">
        <v>305</v>
      </c>
      <c r="B60" s="67" t="s">
        <v>17</v>
      </c>
      <c r="C60" s="52" t="s">
        <v>194</v>
      </c>
      <c r="D60" s="52" t="s">
        <v>186</v>
      </c>
      <c r="E60" s="54" t="s">
        <v>306</v>
      </c>
      <c r="F60" s="54"/>
      <c r="G60" s="55">
        <f>G61</f>
        <v>64</v>
      </c>
      <c r="H60" s="55">
        <f>H61</f>
        <v>0</v>
      </c>
    </row>
    <row r="61" spans="1:8" ht="25.5">
      <c r="A61" s="61" t="s">
        <v>307</v>
      </c>
      <c r="B61" s="51" t="s">
        <v>398</v>
      </c>
      <c r="C61" s="52" t="s">
        <v>194</v>
      </c>
      <c r="D61" s="52" t="s">
        <v>186</v>
      </c>
      <c r="E61" s="54" t="s">
        <v>306</v>
      </c>
      <c r="F61" s="54" t="s">
        <v>399</v>
      </c>
      <c r="G61" s="55">
        <f>G62</f>
        <v>64</v>
      </c>
      <c r="H61" s="55">
        <f>H62</f>
        <v>0</v>
      </c>
    </row>
    <row r="62" spans="1:8" ht="25.5">
      <c r="A62" s="61" t="s">
        <v>60</v>
      </c>
      <c r="B62" s="56" t="s">
        <v>372</v>
      </c>
      <c r="C62" s="52" t="s">
        <v>194</v>
      </c>
      <c r="D62" s="52" t="s">
        <v>186</v>
      </c>
      <c r="E62" s="54" t="s">
        <v>306</v>
      </c>
      <c r="F62" s="54" t="s">
        <v>401</v>
      </c>
      <c r="G62" s="55">
        <v>64</v>
      </c>
      <c r="H62" s="55">
        <v>0</v>
      </c>
    </row>
    <row r="63" spans="1:8" ht="38.25">
      <c r="A63" s="61" t="s">
        <v>308</v>
      </c>
      <c r="B63" s="51" t="s">
        <v>312</v>
      </c>
      <c r="C63" s="52" t="s">
        <v>194</v>
      </c>
      <c r="D63" s="52" t="s">
        <v>186</v>
      </c>
      <c r="E63" s="62" t="s">
        <v>313</v>
      </c>
      <c r="F63" s="54"/>
      <c r="G63" s="55">
        <f>G64</f>
        <v>72</v>
      </c>
      <c r="H63" s="55">
        <f>H64</f>
        <v>54</v>
      </c>
    </row>
    <row r="64" spans="1:8" ht="12.75">
      <c r="A64" s="61" t="s">
        <v>309</v>
      </c>
      <c r="B64" s="51" t="s">
        <v>402</v>
      </c>
      <c r="C64" s="52" t="s">
        <v>194</v>
      </c>
      <c r="D64" s="52" t="s">
        <v>186</v>
      </c>
      <c r="E64" s="62" t="s">
        <v>313</v>
      </c>
      <c r="F64" s="54" t="s">
        <v>403</v>
      </c>
      <c r="G64" s="55">
        <f>G65</f>
        <v>72</v>
      </c>
      <c r="H64" s="55">
        <f>H65</f>
        <v>54</v>
      </c>
    </row>
    <row r="65" spans="1:8" ht="13.5" customHeight="1">
      <c r="A65" s="61" t="s">
        <v>61</v>
      </c>
      <c r="B65" s="56" t="s">
        <v>334</v>
      </c>
      <c r="C65" s="52" t="s">
        <v>194</v>
      </c>
      <c r="D65" s="52" t="s">
        <v>186</v>
      </c>
      <c r="E65" s="62" t="s">
        <v>313</v>
      </c>
      <c r="F65" s="54" t="s">
        <v>335</v>
      </c>
      <c r="G65" s="55">
        <v>72</v>
      </c>
      <c r="H65" s="55">
        <v>54</v>
      </c>
    </row>
    <row r="66" spans="1:8" ht="104.25" customHeight="1">
      <c r="A66" s="61" t="s">
        <v>310</v>
      </c>
      <c r="B66" s="67" t="s">
        <v>422</v>
      </c>
      <c r="C66" s="52" t="s">
        <v>194</v>
      </c>
      <c r="D66" s="52" t="s">
        <v>186</v>
      </c>
      <c r="E66" s="54" t="s">
        <v>321</v>
      </c>
      <c r="F66" s="54"/>
      <c r="G66" s="55">
        <f>G67</f>
        <v>280</v>
      </c>
      <c r="H66" s="55">
        <f>H67</f>
        <v>136.8</v>
      </c>
    </row>
    <row r="67" spans="1:8" ht="25.5">
      <c r="A67" s="61" t="s">
        <v>311</v>
      </c>
      <c r="B67" s="63" t="s">
        <v>373</v>
      </c>
      <c r="C67" s="52" t="s">
        <v>194</v>
      </c>
      <c r="D67" s="52" t="s">
        <v>186</v>
      </c>
      <c r="E67" s="54" t="s">
        <v>321</v>
      </c>
      <c r="F67" s="54" t="s">
        <v>62</v>
      </c>
      <c r="G67" s="55">
        <f>G68</f>
        <v>280</v>
      </c>
      <c r="H67" s="55">
        <f>H68</f>
        <v>136.8</v>
      </c>
    </row>
    <row r="68" spans="1:8" ht="26.25" customHeight="1">
      <c r="A68" s="61" t="s">
        <v>63</v>
      </c>
      <c r="B68" s="64" t="s">
        <v>64</v>
      </c>
      <c r="C68" s="52" t="s">
        <v>194</v>
      </c>
      <c r="D68" s="52" t="s">
        <v>186</v>
      </c>
      <c r="E68" s="54" t="s">
        <v>321</v>
      </c>
      <c r="F68" s="54" t="s">
        <v>343</v>
      </c>
      <c r="G68" s="55">
        <v>280</v>
      </c>
      <c r="H68" s="55">
        <v>136.8</v>
      </c>
    </row>
    <row r="69" spans="1:8" ht="25.5">
      <c r="A69" s="60" t="s">
        <v>298</v>
      </c>
      <c r="B69" s="45" t="s">
        <v>314</v>
      </c>
      <c r="C69" s="52" t="s">
        <v>194</v>
      </c>
      <c r="D69" s="46" t="s">
        <v>315</v>
      </c>
      <c r="E69" s="50"/>
      <c r="F69" s="50"/>
      <c r="G69" s="49">
        <f>G70</f>
        <v>1028.2</v>
      </c>
      <c r="H69" s="49">
        <f>H70</f>
        <v>751.1999999999999</v>
      </c>
    </row>
    <row r="70" spans="1:8" ht="38.25">
      <c r="A70" s="60" t="s">
        <v>151</v>
      </c>
      <c r="B70" s="45" t="s">
        <v>65</v>
      </c>
      <c r="C70" s="52" t="s">
        <v>194</v>
      </c>
      <c r="D70" s="46" t="s">
        <v>164</v>
      </c>
      <c r="E70" s="50"/>
      <c r="F70" s="50"/>
      <c r="G70" s="49">
        <f>G71+G74</f>
        <v>1028.2</v>
      </c>
      <c r="H70" s="49">
        <f>H71+H74</f>
        <v>751.1999999999999</v>
      </c>
    </row>
    <row r="71" spans="1:8" ht="114.75">
      <c r="A71" s="61" t="s">
        <v>157</v>
      </c>
      <c r="B71" s="81" t="s">
        <v>423</v>
      </c>
      <c r="C71" s="52" t="s">
        <v>194</v>
      </c>
      <c r="D71" s="52" t="s">
        <v>164</v>
      </c>
      <c r="E71" s="54" t="s">
        <v>316</v>
      </c>
      <c r="F71" s="54"/>
      <c r="G71" s="55">
        <f>G72</f>
        <v>931.5</v>
      </c>
      <c r="H71" s="55">
        <f>H72</f>
        <v>695.3</v>
      </c>
    </row>
    <row r="72" spans="1:8" ht="63.75">
      <c r="A72" s="61" t="s">
        <v>158</v>
      </c>
      <c r="B72" s="51" t="s">
        <v>9</v>
      </c>
      <c r="C72" s="52" t="s">
        <v>194</v>
      </c>
      <c r="D72" s="52" t="s">
        <v>164</v>
      </c>
      <c r="E72" s="54" t="s">
        <v>316</v>
      </c>
      <c r="F72" s="54" t="s">
        <v>392</v>
      </c>
      <c r="G72" s="55">
        <f>G73</f>
        <v>931.5</v>
      </c>
      <c r="H72" s="55">
        <f>H73</f>
        <v>695.3</v>
      </c>
    </row>
    <row r="73" spans="1:8" ht="25.5">
      <c r="A73" s="61" t="s">
        <v>393</v>
      </c>
      <c r="B73" s="56" t="s">
        <v>394</v>
      </c>
      <c r="C73" s="52" t="s">
        <v>194</v>
      </c>
      <c r="D73" s="52" t="s">
        <v>164</v>
      </c>
      <c r="E73" s="54" t="s">
        <v>316</v>
      </c>
      <c r="F73" s="54" t="s">
        <v>395</v>
      </c>
      <c r="G73" s="55">
        <v>931.5</v>
      </c>
      <c r="H73" s="55">
        <v>695.3</v>
      </c>
    </row>
    <row r="74" spans="1:8" ht="118.5" customHeight="1">
      <c r="A74" s="61" t="s">
        <v>159</v>
      </c>
      <c r="B74" s="67" t="s">
        <v>424</v>
      </c>
      <c r="C74" s="52" t="s">
        <v>194</v>
      </c>
      <c r="D74" s="52" t="s">
        <v>164</v>
      </c>
      <c r="E74" s="54" t="s">
        <v>322</v>
      </c>
      <c r="F74" s="54"/>
      <c r="G74" s="55">
        <f>G75</f>
        <v>96.7</v>
      </c>
      <c r="H74" s="55">
        <f>H75</f>
        <v>55.9</v>
      </c>
    </row>
    <row r="75" spans="1:8" ht="25.5">
      <c r="A75" s="61" t="s">
        <v>160</v>
      </c>
      <c r="B75" s="51" t="s">
        <v>398</v>
      </c>
      <c r="C75" s="52" t="s">
        <v>194</v>
      </c>
      <c r="D75" s="52" t="s">
        <v>164</v>
      </c>
      <c r="E75" s="54" t="s">
        <v>322</v>
      </c>
      <c r="F75" s="54" t="s">
        <v>399</v>
      </c>
      <c r="G75" s="55">
        <f>G76</f>
        <v>96.7</v>
      </c>
      <c r="H75" s="55">
        <f>H76</f>
        <v>55.9</v>
      </c>
    </row>
    <row r="76" spans="1:8" ht="25.5">
      <c r="A76" s="61" t="s">
        <v>47</v>
      </c>
      <c r="B76" s="56" t="s">
        <v>372</v>
      </c>
      <c r="C76" s="52" t="s">
        <v>194</v>
      </c>
      <c r="D76" s="52" t="s">
        <v>164</v>
      </c>
      <c r="E76" s="54" t="s">
        <v>322</v>
      </c>
      <c r="F76" s="54" t="s">
        <v>401</v>
      </c>
      <c r="G76" s="55">
        <v>96.7</v>
      </c>
      <c r="H76" s="55">
        <v>55.9</v>
      </c>
    </row>
    <row r="77" spans="1:8" ht="12.75">
      <c r="A77" s="45" t="s">
        <v>317</v>
      </c>
      <c r="B77" s="45" t="s">
        <v>318</v>
      </c>
      <c r="C77" s="52" t="s">
        <v>194</v>
      </c>
      <c r="D77" s="46" t="s">
        <v>319</v>
      </c>
      <c r="E77" s="62"/>
      <c r="F77" s="54"/>
      <c r="G77" s="49">
        <f>G78+G82</f>
        <v>747.3</v>
      </c>
      <c r="H77" s="49">
        <f>H78+H82</f>
        <v>246.8</v>
      </c>
    </row>
    <row r="78" spans="1:8" ht="12.75">
      <c r="A78" s="65" t="s">
        <v>151</v>
      </c>
      <c r="B78" s="58" t="s">
        <v>320</v>
      </c>
      <c r="C78" s="52" t="s">
        <v>194</v>
      </c>
      <c r="D78" s="46" t="s">
        <v>199</v>
      </c>
      <c r="E78" s="48"/>
      <c r="F78" s="50"/>
      <c r="G78" s="49">
        <f aca="true" t="shared" si="3" ref="G78:H80">G79</f>
        <v>200</v>
      </c>
      <c r="H78" s="49">
        <f t="shared" si="3"/>
        <v>0</v>
      </c>
    </row>
    <row r="79" spans="1:8" ht="156.75" customHeight="1">
      <c r="A79" s="66" t="s">
        <v>157</v>
      </c>
      <c r="B79" s="67" t="s">
        <v>425</v>
      </c>
      <c r="C79" s="52" t="s">
        <v>194</v>
      </c>
      <c r="D79" s="52" t="s">
        <v>199</v>
      </c>
      <c r="E79" s="62" t="s">
        <v>66</v>
      </c>
      <c r="F79" s="54"/>
      <c r="G79" s="55">
        <f t="shared" si="3"/>
        <v>200</v>
      </c>
      <c r="H79" s="55">
        <f t="shared" si="3"/>
        <v>0</v>
      </c>
    </row>
    <row r="80" spans="1:8" ht="25.5">
      <c r="A80" s="66" t="s">
        <v>158</v>
      </c>
      <c r="B80" s="63" t="s">
        <v>373</v>
      </c>
      <c r="C80" s="52" t="s">
        <v>194</v>
      </c>
      <c r="D80" s="52" t="s">
        <v>199</v>
      </c>
      <c r="E80" s="62" t="s">
        <v>66</v>
      </c>
      <c r="F80" s="54" t="s">
        <v>62</v>
      </c>
      <c r="G80" s="55">
        <f t="shared" si="3"/>
        <v>200</v>
      </c>
      <c r="H80" s="55">
        <f t="shared" si="3"/>
        <v>0</v>
      </c>
    </row>
    <row r="81" spans="1:8" ht="27" customHeight="1">
      <c r="A81" s="66" t="s">
        <v>393</v>
      </c>
      <c r="B81" s="64" t="s">
        <v>64</v>
      </c>
      <c r="C81" s="52" t="s">
        <v>194</v>
      </c>
      <c r="D81" s="52" t="s">
        <v>199</v>
      </c>
      <c r="E81" s="62" t="s">
        <v>66</v>
      </c>
      <c r="F81" s="54" t="s">
        <v>343</v>
      </c>
      <c r="G81" s="55">
        <v>200</v>
      </c>
      <c r="H81" s="55">
        <v>0</v>
      </c>
    </row>
    <row r="82" spans="1:8" ht="12.75">
      <c r="A82" s="60" t="s">
        <v>152</v>
      </c>
      <c r="B82" s="45" t="s">
        <v>187</v>
      </c>
      <c r="C82" s="52" t="s">
        <v>194</v>
      </c>
      <c r="D82" s="46" t="s">
        <v>188</v>
      </c>
      <c r="E82" s="62"/>
      <c r="F82" s="54"/>
      <c r="G82" s="49">
        <f aca="true" t="shared" si="4" ref="G82:H84">G83</f>
        <v>547.3</v>
      </c>
      <c r="H82" s="49">
        <f t="shared" si="4"/>
        <v>246.8</v>
      </c>
    </row>
    <row r="83" spans="1:8" ht="53.25" customHeight="1">
      <c r="A83" s="61" t="s">
        <v>162</v>
      </c>
      <c r="B83" s="67" t="s">
        <v>426</v>
      </c>
      <c r="C83" s="52" t="s">
        <v>194</v>
      </c>
      <c r="D83" s="52" t="s">
        <v>188</v>
      </c>
      <c r="E83" s="62" t="s">
        <v>67</v>
      </c>
      <c r="F83" s="54"/>
      <c r="G83" s="55">
        <f t="shared" si="4"/>
        <v>547.3</v>
      </c>
      <c r="H83" s="55">
        <f t="shared" si="4"/>
        <v>246.8</v>
      </c>
    </row>
    <row r="84" spans="1:8" ht="25.5">
      <c r="A84" s="61" t="s">
        <v>163</v>
      </c>
      <c r="B84" s="51" t="s">
        <v>398</v>
      </c>
      <c r="C84" s="52" t="s">
        <v>194</v>
      </c>
      <c r="D84" s="52" t="s">
        <v>188</v>
      </c>
      <c r="E84" s="62" t="s">
        <v>67</v>
      </c>
      <c r="F84" s="54" t="s">
        <v>399</v>
      </c>
      <c r="G84" s="55">
        <f t="shared" si="4"/>
        <v>547.3</v>
      </c>
      <c r="H84" s="55">
        <f t="shared" si="4"/>
        <v>246.8</v>
      </c>
    </row>
    <row r="85" spans="1:8" ht="25.5">
      <c r="A85" s="61" t="s">
        <v>396</v>
      </c>
      <c r="B85" s="56" t="s">
        <v>372</v>
      </c>
      <c r="C85" s="52" t="s">
        <v>194</v>
      </c>
      <c r="D85" s="52" t="s">
        <v>188</v>
      </c>
      <c r="E85" s="62" t="s">
        <v>67</v>
      </c>
      <c r="F85" s="54" t="s">
        <v>401</v>
      </c>
      <c r="G85" s="55">
        <v>547.3</v>
      </c>
      <c r="H85" s="55">
        <v>246.8</v>
      </c>
    </row>
    <row r="86" spans="1:8" ht="12.75">
      <c r="A86" s="45" t="s">
        <v>323</v>
      </c>
      <c r="B86" s="45" t="s">
        <v>324</v>
      </c>
      <c r="C86" s="52" t="s">
        <v>194</v>
      </c>
      <c r="D86" s="46" t="s">
        <v>325</v>
      </c>
      <c r="E86" s="62"/>
      <c r="F86" s="54"/>
      <c r="G86" s="49">
        <f aca="true" t="shared" si="5" ref="G86:H91">G87</f>
        <v>12795.2</v>
      </c>
      <c r="H86" s="49">
        <f t="shared" si="5"/>
        <v>10547.400000000001</v>
      </c>
    </row>
    <row r="87" spans="1:8" ht="12.75">
      <c r="A87" s="60" t="s">
        <v>151</v>
      </c>
      <c r="B87" s="45" t="s">
        <v>147</v>
      </c>
      <c r="C87" s="52" t="s">
        <v>194</v>
      </c>
      <c r="D87" s="46" t="s">
        <v>165</v>
      </c>
      <c r="E87" s="50"/>
      <c r="F87" s="50"/>
      <c r="G87" s="49">
        <f t="shared" si="5"/>
        <v>12795.2</v>
      </c>
      <c r="H87" s="49">
        <f t="shared" si="5"/>
        <v>10547.400000000001</v>
      </c>
    </row>
    <row r="88" spans="1:8" ht="76.5">
      <c r="A88" s="68" t="s">
        <v>157</v>
      </c>
      <c r="B88" s="81" t="s">
        <v>8</v>
      </c>
      <c r="C88" s="69" t="s">
        <v>194</v>
      </c>
      <c r="D88" s="52" t="s">
        <v>165</v>
      </c>
      <c r="E88" s="54" t="s">
        <v>68</v>
      </c>
      <c r="F88" s="54"/>
      <c r="G88" s="55">
        <f>G89+G91</f>
        <v>12795.2</v>
      </c>
      <c r="H88" s="55">
        <f>H89+H91</f>
        <v>10547.400000000001</v>
      </c>
    </row>
    <row r="89" spans="1:8" ht="63.75">
      <c r="A89" s="68" t="s">
        <v>158</v>
      </c>
      <c r="B89" s="51" t="s">
        <v>9</v>
      </c>
      <c r="C89" s="69" t="s">
        <v>194</v>
      </c>
      <c r="D89" s="52" t="s">
        <v>165</v>
      </c>
      <c r="E89" s="54" t="s">
        <v>68</v>
      </c>
      <c r="F89" s="54" t="s">
        <v>392</v>
      </c>
      <c r="G89" s="55">
        <f>G90</f>
        <v>237.2</v>
      </c>
      <c r="H89" s="55">
        <f>H90</f>
        <v>230.7</v>
      </c>
    </row>
    <row r="90" spans="1:8" ht="25.5">
      <c r="A90" s="68" t="s">
        <v>393</v>
      </c>
      <c r="B90" s="56" t="s">
        <v>394</v>
      </c>
      <c r="C90" s="69" t="s">
        <v>194</v>
      </c>
      <c r="D90" s="52" t="s">
        <v>165</v>
      </c>
      <c r="E90" s="54" t="s">
        <v>68</v>
      </c>
      <c r="F90" s="54" t="s">
        <v>395</v>
      </c>
      <c r="G90" s="55">
        <v>237.2</v>
      </c>
      <c r="H90" s="55">
        <v>230.7</v>
      </c>
    </row>
    <row r="91" spans="1:8" ht="25.5">
      <c r="A91" s="68" t="s">
        <v>158</v>
      </c>
      <c r="B91" s="51" t="s">
        <v>398</v>
      </c>
      <c r="C91" s="69" t="s">
        <v>194</v>
      </c>
      <c r="D91" s="52" t="s">
        <v>165</v>
      </c>
      <c r="E91" s="54" t="s">
        <v>68</v>
      </c>
      <c r="F91" s="54" t="s">
        <v>399</v>
      </c>
      <c r="G91" s="55">
        <f t="shared" si="5"/>
        <v>12558</v>
      </c>
      <c r="H91" s="55">
        <f t="shared" si="5"/>
        <v>10316.7</v>
      </c>
    </row>
    <row r="92" spans="1:8" ht="25.5">
      <c r="A92" s="68" t="s">
        <v>393</v>
      </c>
      <c r="B92" s="56" t="s">
        <v>372</v>
      </c>
      <c r="C92" s="69" t="s">
        <v>194</v>
      </c>
      <c r="D92" s="52" t="s">
        <v>165</v>
      </c>
      <c r="E92" s="54" t="s">
        <v>68</v>
      </c>
      <c r="F92" s="54" t="s">
        <v>401</v>
      </c>
      <c r="G92" s="55">
        <v>12558</v>
      </c>
      <c r="H92" s="55">
        <v>10316.7</v>
      </c>
    </row>
    <row r="93" spans="1:8" ht="12.75">
      <c r="A93" s="60" t="s">
        <v>326</v>
      </c>
      <c r="B93" s="45" t="s">
        <v>69</v>
      </c>
      <c r="C93" s="52" t="s">
        <v>194</v>
      </c>
      <c r="D93" s="46" t="s">
        <v>70</v>
      </c>
      <c r="E93" s="54"/>
      <c r="F93" s="54"/>
      <c r="G93" s="49">
        <f aca="true" t="shared" si="6" ref="G93:H96">G94</f>
        <v>21.3</v>
      </c>
      <c r="H93" s="49">
        <f t="shared" si="6"/>
        <v>21.3</v>
      </c>
    </row>
    <row r="94" spans="1:8" ht="25.5">
      <c r="A94" s="60" t="s">
        <v>151</v>
      </c>
      <c r="B94" s="45" t="s">
        <v>18</v>
      </c>
      <c r="C94" s="52" t="s">
        <v>194</v>
      </c>
      <c r="D94" s="46" t="s">
        <v>71</v>
      </c>
      <c r="E94" s="70"/>
      <c r="F94" s="54"/>
      <c r="G94" s="49">
        <f t="shared" si="6"/>
        <v>21.3</v>
      </c>
      <c r="H94" s="49">
        <f t="shared" si="6"/>
        <v>21.3</v>
      </c>
    </row>
    <row r="95" spans="1:8" ht="90" customHeight="1">
      <c r="A95" s="61" t="s">
        <v>157</v>
      </c>
      <c r="B95" s="51" t="s">
        <v>427</v>
      </c>
      <c r="C95" s="52" t="s">
        <v>194</v>
      </c>
      <c r="D95" s="52" t="s">
        <v>71</v>
      </c>
      <c r="E95" s="54" t="s">
        <v>72</v>
      </c>
      <c r="F95" s="54"/>
      <c r="G95" s="55">
        <f t="shared" si="6"/>
        <v>21.3</v>
      </c>
      <c r="H95" s="55">
        <f t="shared" si="6"/>
        <v>21.3</v>
      </c>
    </row>
    <row r="96" spans="1:8" ht="25.5">
      <c r="A96" s="61" t="s">
        <v>158</v>
      </c>
      <c r="B96" s="51" t="s">
        <v>398</v>
      </c>
      <c r="C96" s="52" t="s">
        <v>194</v>
      </c>
      <c r="D96" s="52" t="s">
        <v>71</v>
      </c>
      <c r="E96" s="54" t="s">
        <v>72</v>
      </c>
      <c r="F96" s="54" t="s">
        <v>399</v>
      </c>
      <c r="G96" s="55">
        <f t="shared" si="6"/>
        <v>21.3</v>
      </c>
      <c r="H96" s="55">
        <f t="shared" si="6"/>
        <v>21.3</v>
      </c>
    </row>
    <row r="97" spans="1:8" ht="25.5">
      <c r="A97" s="61" t="s">
        <v>393</v>
      </c>
      <c r="B97" s="56" t="s">
        <v>372</v>
      </c>
      <c r="C97" s="52" t="s">
        <v>194</v>
      </c>
      <c r="D97" s="52" t="s">
        <v>71</v>
      </c>
      <c r="E97" s="54" t="s">
        <v>72</v>
      </c>
      <c r="F97" s="54" t="s">
        <v>401</v>
      </c>
      <c r="G97" s="55">
        <v>21.3</v>
      </c>
      <c r="H97" s="55">
        <v>21.3</v>
      </c>
    </row>
    <row r="98" spans="1:8" ht="12.75">
      <c r="A98" s="60" t="s">
        <v>327</v>
      </c>
      <c r="B98" s="45" t="s">
        <v>330</v>
      </c>
      <c r="C98" s="52" t="s">
        <v>194</v>
      </c>
      <c r="D98" s="46" t="s">
        <v>331</v>
      </c>
      <c r="E98" s="50"/>
      <c r="F98" s="50"/>
      <c r="G98" s="49">
        <f>G99+G103+G107</f>
        <v>1131.4</v>
      </c>
      <c r="H98" s="49">
        <f>H99+H103+H107</f>
        <v>655.4000000000001</v>
      </c>
    </row>
    <row r="99" spans="1:8" ht="25.5">
      <c r="A99" s="60" t="s">
        <v>151</v>
      </c>
      <c r="B99" s="45" t="s">
        <v>344</v>
      </c>
      <c r="C99" s="52" t="s">
        <v>194</v>
      </c>
      <c r="D99" s="46" t="s">
        <v>345</v>
      </c>
      <c r="E99" s="50"/>
      <c r="F99" s="50"/>
      <c r="G99" s="49">
        <f aca="true" t="shared" si="7" ref="G99:H101">G100</f>
        <v>200</v>
      </c>
      <c r="H99" s="49">
        <f t="shared" si="7"/>
        <v>56.8</v>
      </c>
    </row>
    <row r="100" spans="1:8" ht="104.25" customHeight="1">
      <c r="A100" s="61" t="s">
        <v>157</v>
      </c>
      <c r="B100" s="51" t="s">
        <v>428</v>
      </c>
      <c r="C100" s="52" t="s">
        <v>194</v>
      </c>
      <c r="D100" s="52" t="s">
        <v>345</v>
      </c>
      <c r="E100" s="54" t="s">
        <v>346</v>
      </c>
      <c r="F100" s="54"/>
      <c r="G100" s="55">
        <f t="shared" si="7"/>
        <v>200</v>
      </c>
      <c r="H100" s="55">
        <f t="shared" si="7"/>
        <v>56.8</v>
      </c>
    </row>
    <row r="101" spans="1:8" ht="25.5">
      <c r="A101" s="61" t="s">
        <v>158</v>
      </c>
      <c r="B101" s="51" t="s">
        <v>398</v>
      </c>
      <c r="C101" s="52" t="s">
        <v>194</v>
      </c>
      <c r="D101" s="52" t="s">
        <v>345</v>
      </c>
      <c r="E101" s="54" t="s">
        <v>346</v>
      </c>
      <c r="F101" s="54" t="s">
        <v>399</v>
      </c>
      <c r="G101" s="55">
        <f t="shared" si="7"/>
        <v>200</v>
      </c>
      <c r="H101" s="55">
        <f t="shared" si="7"/>
        <v>56.8</v>
      </c>
    </row>
    <row r="102" spans="1:8" ht="25.5">
      <c r="A102" s="61" t="s">
        <v>393</v>
      </c>
      <c r="B102" s="56" t="s">
        <v>372</v>
      </c>
      <c r="C102" s="52" t="s">
        <v>194</v>
      </c>
      <c r="D102" s="52" t="s">
        <v>345</v>
      </c>
      <c r="E102" s="54" t="s">
        <v>346</v>
      </c>
      <c r="F102" s="54" t="s">
        <v>401</v>
      </c>
      <c r="G102" s="55">
        <v>200</v>
      </c>
      <c r="H102" s="55">
        <v>56.8</v>
      </c>
    </row>
    <row r="103" spans="1:8" ht="12.75">
      <c r="A103" s="60" t="s">
        <v>152</v>
      </c>
      <c r="B103" s="45" t="s">
        <v>141</v>
      </c>
      <c r="C103" s="52" t="s">
        <v>194</v>
      </c>
      <c r="D103" s="46" t="s">
        <v>166</v>
      </c>
      <c r="E103" s="50"/>
      <c r="F103" s="50"/>
      <c r="G103" s="49">
        <f aca="true" t="shared" si="8" ref="G103:H105">G104</f>
        <v>200</v>
      </c>
      <c r="H103" s="49">
        <f t="shared" si="8"/>
        <v>131</v>
      </c>
    </row>
    <row r="104" spans="1:8" ht="51">
      <c r="A104" s="61" t="s">
        <v>162</v>
      </c>
      <c r="B104" s="51" t="s">
        <v>429</v>
      </c>
      <c r="C104" s="52" t="s">
        <v>194</v>
      </c>
      <c r="D104" s="52" t="s">
        <v>166</v>
      </c>
      <c r="E104" s="62" t="s">
        <v>73</v>
      </c>
      <c r="F104" s="54"/>
      <c r="G104" s="55">
        <f t="shared" si="8"/>
        <v>200</v>
      </c>
      <c r="H104" s="55">
        <f t="shared" si="8"/>
        <v>131</v>
      </c>
    </row>
    <row r="105" spans="1:8" ht="25.5">
      <c r="A105" s="61" t="s">
        <v>163</v>
      </c>
      <c r="B105" s="51" t="s">
        <v>398</v>
      </c>
      <c r="C105" s="52" t="s">
        <v>194</v>
      </c>
      <c r="D105" s="52" t="s">
        <v>166</v>
      </c>
      <c r="E105" s="62" t="s">
        <v>73</v>
      </c>
      <c r="F105" s="54" t="s">
        <v>399</v>
      </c>
      <c r="G105" s="55">
        <f t="shared" si="8"/>
        <v>200</v>
      </c>
      <c r="H105" s="55">
        <f t="shared" si="8"/>
        <v>131</v>
      </c>
    </row>
    <row r="106" spans="1:8" ht="25.5">
      <c r="A106" s="61" t="s">
        <v>396</v>
      </c>
      <c r="B106" s="56" t="s">
        <v>372</v>
      </c>
      <c r="C106" s="52" t="s">
        <v>194</v>
      </c>
      <c r="D106" s="52" t="s">
        <v>166</v>
      </c>
      <c r="E106" s="62" t="s">
        <v>73</v>
      </c>
      <c r="F106" s="54" t="s">
        <v>401</v>
      </c>
      <c r="G106" s="55">
        <v>200</v>
      </c>
      <c r="H106" s="55">
        <v>131</v>
      </c>
    </row>
    <row r="107" spans="1:8" ht="12.75">
      <c r="A107" s="60" t="s">
        <v>304</v>
      </c>
      <c r="B107" s="45" t="s">
        <v>114</v>
      </c>
      <c r="C107" s="46" t="s">
        <v>194</v>
      </c>
      <c r="D107" s="46" t="s">
        <v>189</v>
      </c>
      <c r="E107" s="62"/>
      <c r="F107" s="54"/>
      <c r="G107" s="49">
        <f>G108+G111+G114+G117</f>
        <v>731.4000000000001</v>
      </c>
      <c r="H107" s="49">
        <f>H108+H111+H114+H117</f>
        <v>467.6</v>
      </c>
    </row>
    <row r="108" spans="1:8" ht="76.5">
      <c r="A108" s="61" t="s">
        <v>305</v>
      </c>
      <c r="B108" s="67" t="s">
        <v>430</v>
      </c>
      <c r="C108" s="52" t="s">
        <v>194</v>
      </c>
      <c r="D108" s="52" t="s">
        <v>189</v>
      </c>
      <c r="E108" s="62" t="s">
        <v>74</v>
      </c>
      <c r="F108" s="54"/>
      <c r="G108" s="55">
        <f>G109</f>
        <v>267.7</v>
      </c>
      <c r="H108" s="55">
        <f>H109</f>
        <v>204.8</v>
      </c>
    </row>
    <row r="109" spans="1:8" ht="25.5">
      <c r="A109" s="61" t="s">
        <v>307</v>
      </c>
      <c r="B109" s="51" t="s">
        <v>398</v>
      </c>
      <c r="C109" s="52" t="s">
        <v>194</v>
      </c>
      <c r="D109" s="52" t="s">
        <v>189</v>
      </c>
      <c r="E109" s="62" t="s">
        <v>74</v>
      </c>
      <c r="F109" s="54" t="s">
        <v>399</v>
      </c>
      <c r="G109" s="55">
        <f>G110</f>
        <v>267.7</v>
      </c>
      <c r="H109" s="55">
        <f>H110</f>
        <v>204.8</v>
      </c>
    </row>
    <row r="110" spans="1:8" ht="25.5">
      <c r="A110" s="61" t="s">
        <v>60</v>
      </c>
      <c r="B110" s="56" t="s">
        <v>372</v>
      </c>
      <c r="C110" s="52" t="s">
        <v>194</v>
      </c>
      <c r="D110" s="52" t="s">
        <v>189</v>
      </c>
      <c r="E110" s="62" t="s">
        <v>74</v>
      </c>
      <c r="F110" s="54" t="s">
        <v>401</v>
      </c>
      <c r="G110" s="55">
        <v>267.7</v>
      </c>
      <c r="H110" s="55">
        <v>204.8</v>
      </c>
    </row>
    <row r="111" spans="1:8" ht="79.5" customHeight="1">
      <c r="A111" s="61" t="s">
        <v>308</v>
      </c>
      <c r="B111" s="67" t="s">
        <v>431</v>
      </c>
      <c r="C111" s="52" t="s">
        <v>194</v>
      </c>
      <c r="D111" s="52" t="s">
        <v>189</v>
      </c>
      <c r="E111" s="62" t="s">
        <v>75</v>
      </c>
      <c r="F111" s="54"/>
      <c r="G111" s="55">
        <f>G112</f>
        <v>250</v>
      </c>
      <c r="H111" s="55">
        <f>H112</f>
        <v>181.9</v>
      </c>
    </row>
    <row r="112" spans="1:8" ht="63.75">
      <c r="A112" s="61" t="s">
        <v>309</v>
      </c>
      <c r="B112" s="51" t="s">
        <v>9</v>
      </c>
      <c r="C112" s="52" t="s">
        <v>194</v>
      </c>
      <c r="D112" s="52" t="s">
        <v>189</v>
      </c>
      <c r="E112" s="62" t="s">
        <v>75</v>
      </c>
      <c r="F112" s="54" t="s">
        <v>392</v>
      </c>
      <c r="G112" s="55">
        <f>G113</f>
        <v>250</v>
      </c>
      <c r="H112" s="55">
        <f>H113</f>
        <v>181.9</v>
      </c>
    </row>
    <row r="113" spans="1:8" ht="25.5">
      <c r="A113" s="61" t="s">
        <v>61</v>
      </c>
      <c r="B113" s="56" t="s">
        <v>394</v>
      </c>
      <c r="C113" s="52" t="s">
        <v>194</v>
      </c>
      <c r="D113" s="52" t="s">
        <v>189</v>
      </c>
      <c r="E113" s="62" t="s">
        <v>75</v>
      </c>
      <c r="F113" s="54" t="s">
        <v>395</v>
      </c>
      <c r="G113" s="55">
        <v>250</v>
      </c>
      <c r="H113" s="55">
        <v>181.9</v>
      </c>
    </row>
    <row r="114" spans="1:8" ht="91.5" customHeight="1">
      <c r="A114" s="61" t="s">
        <v>310</v>
      </c>
      <c r="B114" s="67" t="s">
        <v>432</v>
      </c>
      <c r="C114" s="52" t="s">
        <v>194</v>
      </c>
      <c r="D114" s="52" t="s">
        <v>189</v>
      </c>
      <c r="E114" s="62" t="s">
        <v>76</v>
      </c>
      <c r="F114" s="54"/>
      <c r="G114" s="55">
        <f>G115</f>
        <v>181.7</v>
      </c>
      <c r="H114" s="55">
        <f>H115</f>
        <v>64.9</v>
      </c>
    </row>
    <row r="115" spans="1:8" ht="25.5">
      <c r="A115" s="61" t="s">
        <v>311</v>
      </c>
      <c r="B115" s="51" t="s">
        <v>398</v>
      </c>
      <c r="C115" s="52" t="s">
        <v>194</v>
      </c>
      <c r="D115" s="52" t="s">
        <v>189</v>
      </c>
      <c r="E115" s="62" t="s">
        <v>76</v>
      </c>
      <c r="F115" s="54" t="s">
        <v>399</v>
      </c>
      <c r="G115" s="55">
        <f>G116</f>
        <v>181.7</v>
      </c>
      <c r="H115" s="55">
        <f>H116</f>
        <v>64.9</v>
      </c>
    </row>
    <row r="116" spans="1:8" ht="25.5">
      <c r="A116" s="61" t="s">
        <v>63</v>
      </c>
      <c r="B116" s="56" t="s">
        <v>372</v>
      </c>
      <c r="C116" s="52" t="s">
        <v>194</v>
      </c>
      <c r="D116" s="52" t="s">
        <v>189</v>
      </c>
      <c r="E116" s="62" t="s">
        <v>76</v>
      </c>
      <c r="F116" s="54" t="s">
        <v>401</v>
      </c>
      <c r="G116" s="55">
        <v>181.7</v>
      </c>
      <c r="H116" s="55">
        <v>64.9</v>
      </c>
    </row>
    <row r="117" spans="1:8" ht="91.5" customHeight="1">
      <c r="A117" s="61" t="s">
        <v>77</v>
      </c>
      <c r="B117" s="67" t="s">
        <v>433</v>
      </c>
      <c r="C117" s="52" t="s">
        <v>194</v>
      </c>
      <c r="D117" s="52" t="s">
        <v>189</v>
      </c>
      <c r="E117" s="62" t="s">
        <v>78</v>
      </c>
      <c r="F117" s="54"/>
      <c r="G117" s="55">
        <f>G118</f>
        <v>32</v>
      </c>
      <c r="H117" s="55">
        <f>H118</f>
        <v>16</v>
      </c>
    </row>
    <row r="118" spans="1:8" ht="25.5">
      <c r="A118" s="61" t="s">
        <v>79</v>
      </c>
      <c r="B118" s="51" t="s">
        <v>398</v>
      </c>
      <c r="C118" s="52" t="s">
        <v>194</v>
      </c>
      <c r="D118" s="52" t="s">
        <v>189</v>
      </c>
      <c r="E118" s="62" t="s">
        <v>78</v>
      </c>
      <c r="F118" s="54" t="s">
        <v>399</v>
      </c>
      <c r="G118" s="55">
        <f>G119</f>
        <v>32</v>
      </c>
      <c r="H118" s="55">
        <f>H119</f>
        <v>16</v>
      </c>
    </row>
    <row r="119" spans="1:8" ht="25.5">
      <c r="A119" s="61" t="s">
        <v>80</v>
      </c>
      <c r="B119" s="56" t="s">
        <v>372</v>
      </c>
      <c r="C119" s="52" t="s">
        <v>194</v>
      </c>
      <c r="D119" s="52" t="s">
        <v>189</v>
      </c>
      <c r="E119" s="62" t="s">
        <v>78</v>
      </c>
      <c r="F119" s="54" t="s">
        <v>401</v>
      </c>
      <c r="G119" s="55">
        <v>32</v>
      </c>
      <c r="H119" s="55">
        <v>16</v>
      </c>
    </row>
    <row r="120" spans="1:8" ht="12.75">
      <c r="A120" s="45" t="s">
        <v>119</v>
      </c>
      <c r="B120" s="45" t="s">
        <v>120</v>
      </c>
      <c r="C120" s="46" t="s">
        <v>194</v>
      </c>
      <c r="D120" s="46" t="s">
        <v>121</v>
      </c>
      <c r="E120" s="50"/>
      <c r="F120" s="50"/>
      <c r="G120" s="49">
        <f>G121+G128</f>
        <v>2657.5</v>
      </c>
      <c r="H120" s="49">
        <f>H121+H128</f>
        <v>1603.3</v>
      </c>
    </row>
    <row r="121" spans="1:8" ht="12.75">
      <c r="A121" s="45" t="s">
        <v>151</v>
      </c>
      <c r="B121" s="45" t="s">
        <v>142</v>
      </c>
      <c r="C121" s="46" t="s">
        <v>194</v>
      </c>
      <c r="D121" s="46" t="s">
        <v>167</v>
      </c>
      <c r="E121" s="50"/>
      <c r="F121" s="50"/>
      <c r="G121" s="49">
        <f>G122+G125</f>
        <v>1508.3</v>
      </c>
      <c r="H121" s="49">
        <f>H122+H125</f>
        <v>825.6</v>
      </c>
    </row>
    <row r="122" spans="1:8" ht="78.75" customHeight="1">
      <c r="A122" s="51" t="s">
        <v>157</v>
      </c>
      <c r="B122" s="51" t="s">
        <v>434</v>
      </c>
      <c r="C122" s="52" t="s">
        <v>194</v>
      </c>
      <c r="D122" s="52" t="s">
        <v>167</v>
      </c>
      <c r="E122" s="62" t="s">
        <v>81</v>
      </c>
      <c r="F122" s="54"/>
      <c r="G122" s="55">
        <f>G123</f>
        <v>1407.3</v>
      </c>
      <c r="H122" s="55">
        <f>H123</f>
        <v>724.6</v>
      </c>
    </row>
    <row r="123" spans="1:8" ht="26.25">
      <c r="A123" s="71" t="s">
        <v>158</v>
      </c>
      <c r="B123" s="51" t="s">
        <v>398</v>
      </c>
      <c r="C123" s="52" t="s">
        <v>194</v>
      </c>
      <c r="D123" s="52" t="s">
        <v>167</v>
      </c>
      <c r="E123" s="62" t="s">
        <v>81</v>
      </c>
      <c r="F123" s="54" t="s">
        <v>399</v>
      </c>
      <c r="G123" s="55">
        <f>G124</f>
        <v>1407.3</v>
      </c>
      <c r="H123" s="55">
        <f>H124</f>
        <v>724.6</v>
      </c>
    </row>
    <row r="124" spans="1:8" ht="26.25">
      <c r="A124" s="71" t="s">
        <v>393</v>
      </c>
      <c r="B124" s="56" t="s">
        <v>372</v>
      </c>
      <c r="C124" s="52" t="s">
        <v>194</v>
      </c>
      <c r="D124" s="52" t="s">
        <v>167</v>
      </c>
      <c r="E124" s="62" t="s">
        <v>81</v>
      </c>
      <c r="F124" s="54" t="s">
        <v>401</v>
      </c>
      <c r="G124" s="55">
        <v>1407.3</v>
      </c>
      <c r="H124" s="55">
        <v>724.6</v>
      </c>
    </row>
    <row r="125" spans="1:8" ht="66" customHeight="1">
      <c r="A125" s="51" t="s">
        <v>159</v>
      </c>
      <c r="B125" s="51" t="s">
        <v>435</v>
      </c>
      <c r="C125" s="52" t="s">
        <v>194</v>
      </c>
      <c r="D125" s="52" t="s">
        <v>167</v>
      </c>
      <c r="E125" s="62" t="s">
        <v>82</v>
      </c>
      <c r="F125" s="54"/>
      <c r="G125" s="55">
        <f>G126</f>
        <v>101</v>
      </c>
      <c r="H125" s="55">
        <f>H126</f>
        <v>101</v>
      </c>
    </row>
    <row r="126" spans="1:8" ht="25.5">
      <c r="A126" s="51" t="s">
        <v>160</v>
      </c>
      <c r="B126" s="51" t="s">
        <v>398</v>
      </c>
      <c r="C126" s="52" t="s">
        <v>194</v>
      </c>
      <c r="D126" s="52" t="s">
        <v>167</v>
      </c>
      <c r="E126" s="62" t="s">
        <v>82</v>
      </c>
      <c r="F126" s="54" t="s">
        <v>399</v>
      </c>
      <c r="G126" s="55">
        <f>G127</f>
        <v>101</v>
      </c>
      <c r="H126" s="55">
        <f>H127</f>
        <v>101</v>
      </c>
    </row>
    <row r="127" spans="1:8" ht="25.5">
      <c r="A127" s="51" t="s">
        <v>47</v>
      </c>
      <c r="B127" s="56" t="s">
        <v>372</v>
      </c>
      <c r="C127" s="52" t="s">
        <v>194</v>
      </c>
      <c r="D127" s="52" t="s">
        <v>167</v>
      </c>
      <c r="E127" s="62" t="s">
        <v>82</v>
      </c>
      <c r="F127" s="54" t="s">
        <v>401</v>
      </c>
      <c r="G127" s="55">
        <v>101</v>
      </c>
      <c r="H127" s="55">
        <v>101</v>
      </c>
    </row>
    <row r="128" spans="1:8" ht="14.25" customHeight="1">
      <c r="A128" s="45" t="s">
        <v>152</v>
      </c>
      <c r="B128" s="45" t="s">
        <v>110</v>
      </c>
      <c r="C128" s="46" t="s">
        <v>194</v>
      </c>
      <c r="D128" s="46" t="s">
        <v>111</v>
      </c>
      <c r="E128" s="62"/>
      <c r="F128" s="54"/>
      <c r="G128" s="49">
        <f>G129</f>
        <v>1149.2</v>
      </c>
      <c r="H128" s="49">
        <f>H129</f>
        <v>777.6999999999999</v>
      </c>
    </row>
    <row r="129" spans="1:8" ht="66.75" customHeight="1">
      <c r="A129" s="61" t="s">
        <v>176</v>
      </c>
      <c r="B129" s="51" t="s">
        <v>0</v>
      </c>
      <c r="C129" s="52" t="s">
        <v>194</v>
      </c>
      <c r="D129" s="52" t="s">
        <v>111</v>
      </c>
      <c r="E129" s="62" t="s">
        <v>83</v>
      </c>
      <c r="F129" s="54"/>
      <c r="G129" s="55">
        <f>G130+G132</f>
        <v>1149.2</v>
      </c>
      <c r="H129" s="55">
        <f>H130+H132</f>
        <v>777.6999999999999</v>
      </c>
    </row>
    <row r="130" spans="1:8" ht="63.75">
      <c r="A130" s="61" t="s">
        <v>177</v>
      </c>
      <c r="B130" s="51" t="s">
        <v>9</v>
      </c>
      <c r="C130" s="52" t="s">
        <v>194</v>
      </c>
      <c r="D130" s="52" t="s">
        <v>111</v>
      </c>
      <c r="E130" s="62" t="s">
        <v>83</v>
      </c>
      <c r="F130" s="54" t="s">
        <v>392</v>
      </c>
      <c r="G130" s="55">
        <f>G131</f>
        <v>164.7</v>
      </c>
      <c r="H130" s="55">
        <f>H131</f>
        <v>87.8</v>
      </c>
    </row>
    <row r="131" spans="1:8" ht="25.5">
      <c r="A131" s="61" t="s">
        <v>397</v>
      </c>
      <c r="B131" s="56" t="s">
        <v>394</v>
      </c>
      <c r="C131" s="52" t="s">
        <v>194</v>
      </c>
      <c r="D131" s="52" t="s">
        <v>111</v>
      </c>
      <c r="E131" s="62" t="s">
        <v>83</v>
      </c>
      <c r="F131" s="54" t="s">
        <v>395</v>
      </c>
      <c r="G131" s="55">
        <v>164.7</v>
      </c>
      <c r="H131" s="55">
        <v>87.8</v>
      </c>
    </row>
    <row r="132" spans="1:8" ht="25.5">
      <c r="A132" s="61" t="s">
        <v>332</v>
      </c>
      <c r="B132" s="51" t="s">
        <v>398</v>
      </c>
      <c r="C132" s="52" t="s">
        <v>194</v>
      </c>
      <c r="D132" s="52" t="s">
        <v>111</v>
      </c>
      <c r="E132" s="62" t="s">
        <v>83</v>
      </c>
      <c r="F132" s="54" t="s">
        <v>399</v>
      </c>
      <c r="G132" s="55">
        <f>G133</f>
        <v>984.5</v>
      </c>
      <c r="H132" s="55">
        <f>H133</f>
        <v>689.9</v>
      </c>
    </row>
    <row r="133" spans="1:8" ht="25.5">
      <c r="A133" s="61" t="s">
        <v>400</v>
      </c>
      <c r="B133" s="56" t="s">
        <v>372</v>
      </c>
      <c r="C133" s="52" t="s">
        <v>194</v>
      </c>
      <c r="D133" s="52" t="s">
        <v>111</v>
      </c>
      <c r="E133" s="62" t="s">
        <v>83</v>
      </c>
      <c r="F133" s="54" t="s">
        <v>401</v>
      </c>
      <c r="G133" s="55">
        <v>984.5</v>
      </c>
      <c r="H133" s="55">
        <v>689.9</v>
      </c>
    </row>
    <row r="134" spans="1:8" ht="12.75">
      <c r="A134" s="45" t="s">
        <v>122</v>
      </c>
      <c r="B134" s="45" t="s">
        <v>123</v>
      </c>
      <c r="C134" s="52" t="s">
        <v>194</v>
      </c>
      <c r="D134" s="46" t="s">
        <v>124</v>
      </c>
      <c r="E134" s="50"/>
      <c r="F134" s="50"/>
      <c r="G134" s="49">
        <f>G135+G139+G151</f>
        <v>5855.1</v>
      </c>
      <c r="H134" s="49">
        <f>H135+H139+H151</f>
        <v>4291.099999999999</v>
      </c>
    </row>
    <row r="135" spans="1:8" ht="12.75">
      <c r="A135" s="45" t="s">
        <v>151</v>
      </c>
      <c r="B135" s="45" t="s">
        <v>193</v>
      </c>
      <c r="C135" s="52" t="s">
        <v>194</v>
      </c>
      <c r="D135" s="46" t="s">
        <v>195</v>
      </c>
      <c r="E135" s="50"/>
      <c r="F135" s="50"/>
      <c r="G135" s="49">
        <f aca="true" t="shared" si="9" ref="G135:H137">G136</f>
        <v>927.3</v>
      </c>
      <c r="H135" s="49">
        <f t="shared" si="9"/>
        <v>682.7</v>
      </c>
    </row>
    <row r="136" spans="1:8" ht="165.75">
      <c r="A136" s="51" t="s">
        <v>157</v>
      </c>
      <c r="B136" s="82" t="s">
        <v>1</v>
      </c>
      <c r="C136" s="52" t="s">
        <v>194</v>
      </c>
      <c r="D136" s="52" t="s">
        <v>195</v>
      </c>
      <c r="E136" s="54" t="s">
        <v>200</v>
      </c>
      <c r="F136" s="50"/>
      <c r="G136" s="55">
        <f t="shared" si="9"/>
        <v>927.3</v>
      </c>
      <c r="H136" s="55">
        <f t="shared" si="9"/>
        <v>682.7</v>
      </c>
    </row>
    <row r="137" spans="1:8" ht="12.75">
      <c r="A137" s="51" t="s">
        <v>158</v>
      </c>
      <c r="B137" s="51" t="s">
        <v>84</v>
      </c>
      <c r="C137" s="52" t="s">
        <v>194</v>
      </c>
      <c r="D137" s="52" t="s">
        <v>195</v>
      </c>
      <c r="E137" s="54" t="s">
        <v>200</v>
      </c>
      <c r="F137" s="54" t="s">
        <v>85</v>
      </c>
      <c r="G137" s="55">
        <f t="shared" si="9"/>
        <v>927.3</v>
      </c>
      <c r="H137" s="55">
        <f t="shared" si="9"/>
        <v>682.7</v>
      </c>
    </row>
    <row r="138" spans="1:8" ht="25.5">
      <c r="A138" s="51" t="s">
        <v>393</v>
      </c>
      <c r="B138" s="72" t="s">
        <v>19</v>
      </c>
      <c r="C138" s="52" t="s">
        <v>194</v>
      </c>
      <c r="D138" s="52" t="s">
        <v>195</v>
      </c>
      <c r="E138" s="54" t="s">
        <v>200</v>
      </c>
      <c r="F138" s="54" t="s">
        <v>86</v>
      </c>
      <c r="G138" s="55">
        <v>927.3</v>
      </c>
      <c r="H138" s="55">
        <v>682.7</v>
      </c>
    </row>
    <row r="139" spans="1:8" ht="12.75">
      <c r="A139" s="45" t="s">
        <v>152</v>
      </c>
      <c r="B139" s="45" t="s">
        <v>149</v>
      </c>
      <c r="C139" s="52" t="s">
        <v>194</v>
      </c>
      <c r="D139" s="46" t="s">
        <v>168</v>
      </c>
      <c r="E139" s="50"/>
      <c r="F139" s="50"/>
      <c r="G139" s="49">
        <f>G140+G145+G150</f>
        <v>4355.7</v>
      </c>
      <c r="H139" s="49">
        <f>H140+H145+H150</f>
        <v>3197.7</v>
      </c>
    </row>
    <row r="140" spans="1:8" ht="38.25">
      <c r="A140" s="51" t="s">
        <v>162</v>
      </c>
      <c r="B140" s="51" t="s">
        <v>2</v>
      </c>
      <c r="C140" s="52" t="s">
        <v>194</v>
      </c>
      <c r="D140" s="52" t="s">
        <v>168</v>
      </c>
      <c r="E140" s="54" t="s">
        <v>87</v>
      </c>
      <c r="F140" s="54"/>
      <c r="G140" s="55">
        <f>G141+G143</f>
        <v>1355.4</v>
      </c>
      <c r="H140" s="55">
        <f>H141+H143</f>
        <v>936</v>
      </c>
    </row>
    <row r="141" spans="1:8" ht="63.75">
      <c r="A141" s="51" t="s">
        <v>163</v>
      </c>
      <c r="B141" s="51" t="s">
        <v>9</v>
      </c>
      <c r="C141" s="52" t="s">
        <v>194</v>
      </c>
      <c r="D141" s="52" t="s">
        <v>168</v>
      </c>
      <c r="E141" s="54" t="s">
        <v>87</v>
      </c>
      <c r="F141" s="54" t="s">
        <v>392</v>
      </c>
      <c r="G141" s="55">
        <f>G142</f>
        <v>1259.2</v>
      </c>
      <c r="H141" s="55">
        <f>H142</f>
        <v>891.3</v>
      </c>
    </row>
    <row r="142" spans="1:8" ht="25.5">
      <c r="A142" s="51" t="s">
        <v>396</v>
      </c>
      <c r="B142" s="56" t="s">
        <v>394</v>
      </c>
      <c r="C142" s="52" t="s">
        <v>194</v>
      </c>
      <c r="D142" s="52" t="s">
        <v>168</v>
      </c>
      <c r="E142" s="54" t="s">
        <v>87</v>
      </c>
      <c r="F142" s="54" t="s">
        <v>395</v>
      </c>
      <c r="G142" s="55">
        <v>1259.2</v>
      </c>
      <c r="H142" s="55">
        <v>891.3</v>
      </c>
    </row>
    <row r="143" spans="1:8" ht="25.5">
      <c r="A143" s="51" t="s">
        <v>88</v>
      </c>
      <c r="B143" s="51" t="s">
        <v>398</v>
      </c>
      <c r="C143" s="52" t="s">
        <v>194</v>
      </c>
      <c r="D143" s="52" t="s">
        <v>168</v>
      </c>
      <c r="E143" s="54" t="s">
        <v>87</v>
      </c>
      <c r="F143" s="54" t="s">
        <v>399</v>
      </c>
      <c r="G143" s="55">
        <f>G144</f>
        <v>96.2</v>
      </c>
      <c r="H143" s="55">
        <f>H144</f>
        <v>44.7</v>
      </c>
    </row>
    <row r="144" spans="1:8" ht="25.5">
      <c r="A144" s="51" t="s">
        <v>89</v>
      </c>
      <c r="B144" s="56" t="s">
        <v>372</v>
      </c>
      <c r="C144" s="52" t="s">
        <v>194</v>
      </c>
      <c r="D144" s="52" t="s">
        <v>168</v>
      </c>
      <c r="E144" s="54" t="s">
        <v>87</v>
      </c>
      <c r="F144" s="54" t="s">
        <v>401</v>
      </c>
      <c r="G144" s="55">
        <v>96.2</v>
      </c>
      <c r="H144" s="55">
        <v>44.7</v>
      </c>
    </row>
    <row r="145" spans="1:8" ht="38.25">
      <c r="A145" s="51" t="s">
        <v>176</v>
      </c>
      <c r="B145" s="51" t="s">
        <v>3</v>
      </c>
      <c r="C145" s="52" t="s">
        <v>194</v>
      </c>
      <c r="D145" s="52" t="s">
        <v>168</v>
      </c>
      <c r="E145" s="62" t="s">
        <v>90</v>
      </c>
      <c r="F145" s="54"/>
      <c r="G145" s="55">
        <f>G146</f>
        <v>2456.9</v>
      </c>
      <c r="H145" s="55">
        <f>H146</f>
        <v>1827.5</v>
      </c>
    </row>
    <row r="146" spans="1:8" ht="12.75">
      <c r="A146" s="51" t="s">
        <v>177</v>
      </c>
      <c r="B146" s="51" t="s">
        <v>84</v>
      </c>
      <c r="C146" s="52" t="s">
        <v>194</v>
      </c>
      <c r="D146" s="52" t="s">
        <v>168</v>
      </c>
      <c r="E146" s="62" t="s">
        <v>90</v>
      </c>
      <c r="F146" s="54" t="s">
        <v>85</v>
      </c>
      <c r="G146" s="55">
        <f>G147</f>
        <v>2456.9</v>
      </c>
      <c r="H146" s="55">
        <f>H147</f>
        <v>1827.5</v>
      </c>
    </row>
    <row r="147" spans="1:8" ht="25.5">
      <c r="A147" s="51" t="s">
        <v>397</v>
      </c>
      <c r="B147" s="72" t="s">
        <v>19</v>
      </c>
      <c r="C147" s="52" t="s">
        <v>194</v>
      </c>
      <c r="D147" s="52" t="s">
        <v>168</v>
      </c>
      <c r="E147" s="62" t="s">
        <v>90</v>
      </c>
      <c r="F147" s="54" t="s">
        <v>86</v>
      </c>
      <c r="G147" s="55">
        <v>2456.9</v>
      </c>
      <c r="H147" s="55">
        <v>1827.5</v>
      </c>
    </row>
    <row r="148" spans="1:8" ht="38.25">
      <c r="A148" s="51" t="s">
        <v>178</v>
      </c>
      <c r="B148" s="51" t="s">
        <v>4</v>
      </c>
      <c r="C148" s="52" t="s">
        <v>194</v>
      </c>
      <c r="D148" s="52" t="s">
        <v>168</v>
      </c>
      <c r="E148" s="62" t="s">
        <v>91</v>
      </c>
      <c r="F148" s="54"/>
      <c r="G148" s="55">
        <f>G150</f>
        <v>543.4</v>
      </c>
      <c r="H148" s="55">
        <f>H150</f>
        <v>434.2</v>
      </c>
    </row>
    <row r="149" spans="1:8" ht="12.75">
      <c r="A149" s="51" t="s">
        <v>179</v>
      </c>
      <c r="B149" s="51" t="s">
        <v>84</v>
      </c>
      <c r="C149" s="52" t="s">
        <v>194</v>
      </c>
      <c r="D149" s="52" t="s">
        <v>168</v>
      </c>
      <c r="E149" s="62" t="s">
        <v>91</v>
      </c>
      <c r="F149" s="54" t="s">
        <v>85</v>
      </c>
      <c r="G149" s="55">
        <f>G150</f>
        <v>543.4</v>
      </c>
      <c r="H149" s="55">
        <f>H150</f>
        <v>434.2</v>
      </c>
    </row>
    <row r="150" spans="1:8" ht="25.5">
      <c r="A150" s="51" t="s">
        <v>92</v>
      </c>
      <c r="B150" s="72" t="s">
        <v>19</v>
      </c>
      <c r="C150" s="52" t="s">
        <v>194</v>
      </c>
      <c r="D150" s="52" t="s">
        <v>168</v>
      </c>
      <c r="E150" s="62" t="s">
        <v>91</v>
      </c>
      <c r="F150" s="54" t="s">
        <v>86</v>
      </c>
      <c r="G150" s="55">
        <v>543.4</v>
      </c>
      <c r="H150" s="55">
        <v>434.2</v>
      </c>
    </row>
    <row r="151" spans="1:8" ht="12.75">
      <c r="A151" s="45" t="s">
        <v>304</v>
      </c>
      <c r="B151" s="73" t="s">
        <v>169</v>
      </c>
      <c r="C151" s="52" t="s">
        <v>194</v>
      </c>
      <c r="D151" s="46" t="s">
        <v>125</v>
      </c>
      <c r="E151" s="62"/>
      <c r="F151" s="54"/>
      <c r="G151" s="49">
        <f>G152</f>
        <v>572.1</v>
      </c>
      <c r="H151" s="49">
        <f>H152</f>
        <v>410.7</v>
      </c>
    </row>
    <row r="152" spans="1:8" ht="80.25" customHeight="1">
      <c r="A152" s="51" t="s">
        <v>162</v>
      </c>
      <c r="B152" s="51" t="s">
        <v>5</v>
      </c>
      <c r="C152" s="52" t="s">
        <v>194</v>
      </c>
      <c r="D152" s="52" t="s">
        <v>125</v>
      </c>
      <c r="E152" s="62" t="s">
        <v>93</v>
      </c>
      <c r="F152" s="54"/>
      <c r="G152" s="55">
        <f>G153+G155</f>
        <v>572.1</v>
      </c>
      <c r="H152" s="55">
        <f>H153+H155</f>
        <v>410.7</v>
      </c>
    </row>
    <row r="153" spans="1:8" ht="65.25" customHeight="1">
      <c r="A153" s="51" t="s">
        <v>163</v>
      </c>
      <c r="B153" s="51" t="s">
        <v>9</v>
      </c>
      <c r="C153" s="52" t="s">
        <v>194</v>
      </c>
      <c r="D153" s="52" t="s">
        <v>125</v>
      </c>
      <c r="E153" s="62" t="s">
        <v>93</v>
      </c>
      <c r="F153" s="54" t="s">
        <v>392</v>
      </c>
      <c r="G153" s="55">
        <f>G154</f>
        <v>330</v>
      </c>
      <c r="H153" s="55">
        <f>H154</f>
        <v>247.5</v>
      </c>
    </row>
    <row r="154" spans="1:8" ht="25.5">
      <c r="A154" s="51" t="s">
        <v>396</v>
      </c>
      <c r="B154" s="56" t="s">
        <v>394</v>
      </c>
      <c r="C154" s="52" t="s">
        <v>194</v>
      </c>
      <c r="D154" s="52" t="s">
        <v>125</v>
      </c>
      <c r="E154" s="62" t="s">
        <v>93</v>
      </c>
      <c r="F154" s="54" t="s">
        <v>395</v>
      </c>
      <c r="G154" s="55">
        <v>330</v>
      </c>
      <c r="H154" s="55">
        <v>247.5</v>
      </c>
    </row>
    <row r="155" spans="1:8" ht="12.75">
      <c r="A155" s="51" t="s">
        <v>88</v>
      </c>
      <c r="B155" s="51" t="s">
        <v>84</v>
      </c>
      <c r="C155" s="52" t="s">
        <v>194</v>
      </c>
      <c r="D155" s="52" t="s">
        <v>125</v>
      </c>
      <c r="E155" s="62" t="s">
        <v>93</v>
      </c>
      <c r="F155" s="54" t="s">
        <v>85</v>
      </c>
      <c r="G155" s="55">
        <f>G156</f>
        <v>242.1</v>
      </c>
      <c r="H155" s="55">
        <f>H156</f>
        <v>163.2</v>
      </c>
    </row>
    <row r="156" spans="1:8" ht="25.5">
      <c r="A156" s="51" t="s">
        <v>89</v>
      </c>
      <c r="B156" s="56" t="s">
        <v>94</v>
      </c>
      <c r="C156" s="52" t="s">
        <v>194</v>
      </c>
      <c r="D156" s="52" t="s">
        <v>125</v>
      </c>
      <c r="E156" s="62" t="s">
        <v>93</v>
      </c>
      <c r="F156" s="54" t="s">
        <v>95</v>
      </c>
      <c r="G156" s="55">
        <v>242.1</v>
      </c>
      <c r="H156" s="55">
        <v>163.2</v>
      </c>
    </row>
    <row r="157" spans="1:8" ht="12.75">
      <c r="A157" s="45" t="s">
        <v>126</v>
      </c>
      <c r="B157" s="73" t="s">
        <v>127</v>
      </c>
      <c r="C157" s="52" t="s">
        <v>194</v>
      </c>
      <c r="D157" s="46" t="s">
        <v>128</v>
      </c>
      <c r="E157" s="62"/>
      <c r="F157" s="54"/>
      <c r="G157" s="49">
        <f aca="true" t="shared" si="10" ref="G157:H160">G158</f>
        <v>560.2</v>
      </c>
      <c r="H157" s="49">
        <f t="shared" si="10"/>
        <v>266.4</v>
      </c>
    </row>
    <row r="158" spans="1:8" ht="12.75">
      <c r="A158" s="45" t="s">
        <v>151</v>
      </c>
      <c r="B158" s="73" t="s">
        <v>129</v>
      </c>
      <c r="C158" s="52" t="s">
        <v>194</v>
      </c>
      <c r="D158" s="46" t="s">
        <v>190</v>
      </c>
      <c r="E158" s="62"/>
      <c r="F158" s="54"/>
      <c r="G158" s="49">
        <f t="shared" si="10"/>
        <v>560.2</v>
      </c>
      <c r="H158" s="49">
        <f t="shared" si="10"/>
        <v>266.4</v>
      </c>
    </row>
    <row r="159" spans="1:8" ht="117.75" customHeight="1">
      <c r="A159" s="51" t="s">
        <v>157</v>
      </c>
      <c r="B159" s="51" t="s">
        <v>6</v>
      </c>
      <c r="C159" s="52" t="s">
        <v>194</v>
      </c>
      <c r="D159" s="52" t="s">
        <v>190</v>
      </c>
      <c r="E159" s="62" t="s">
        <v>96</v>
      </c>
      <c r="F159" s="54"/>
      <c r="G159" s="55">
        <f t="shared" si="10"/>
        <v>560.2</v>
      </c>
      <c r="H159" s="55">
        <f t="shared" si="10"/>
        <v>266.4</v>
      </c>
    </row>
    <row r="160" spans="1:8" ht="25.5">
      <c r="A160" s="51" t="s">
        <v>158</v>
      </c>
      <c r="B160" s="51" t="s">
        <v>398</v>
      </c>
      <c r="C160" s="52" t="s">
        <v>194</v>
      </c>
      <c r="D160" s="52" t="s">
        <v>190</v>
      </c>
      <c r="E160" s="62" t="s">
        <v>96</v>
      </c>
      <c r="F160" s="54" t="s">
        <v>399</v>
      </c>
      <c r="G160" s="55">
        <f t="shared" si="10"/>
        <v>560.2</v>
      </c>
      <c r="H160" s="55">
        <f t="shared" si="10"/>
        <v>266.4</v>
      </c>
    </row>
    <row r="161" spans="1:8" ht="25.5">
      <c r="A161" s="51" t="s">
        <v>393</v>
      </c>
      <c r="B161" s="56" t="s">
        <v>372</v>
      </c>
      <c r="C161" s="52" t="s">
        <v>194</v>
      </c>
      <c r="D161" s="52" t="s">
        <v>190</v>
      </c>
      <c r="E161" s="62" t="s">
        <v>96</v>
      </c>
      <c r="F161" s="54" t="s">
        <v>401</v>
      </c>
      <c r="G161" s="55">
        <v>560.2</v>
      </c>
      <c r="H161" s="55">
        <v>266.4</v>
      </c>
    </row>
    <row r="162" spans="1:8" ht="12.75">
      <c r="A162" s="45" t="s">
        <v>97</v>
      </c>
      <c r="B162" s="45" t="s">
        <v>130</v>
      </c>
      <c r="C162" s="52" t="s">
        <v>194</v>
      </c>
      <c r="D162" s="46" t="s">
        <v>131</v>
      </c>
      <c r="E162" s="62"/>
      <c r="F162" s="54"/>
      <c r="G162" s="49">
        <f aca="true" t="shared" si="11" ref="G162:H165">G163</f>
        <v>1256.3</v>
      </c>
      <c r="H162" s="49">
        <f t="shared" si="11"/>
        <v>763</v>
      </c>
    </row>
    <row r="163" spans="1:8" ht="12.75">
      <c r="A163" s="45" t="s">
        <v>151</v>
      </c>
      <c r="B163" s="45" t="s">
        <v>148</v>
      </c>
      <c r="C163" s="52" t="s">
        <v>194</v>
      </c>
      <c r="D163" s="46" t="s">
        <v>191</v>
      </c>
      <c r="E163" s="62"/>
      <c r="F163" s="54"/>
      <c r="G163" s="49">
        <f t="shared" si="11"/>
        <v>1256.3</v>
      </c>
      <c r="H163" s="49">
        <f t="shared" si="11"/>
        <v>763</v>
      </c>
    </row>
    <row r="164" spans="1:8" ht="156.75" customHeight="1">
      <c r="A164" s="51" t="s">
        <v>157</v>
      </c>
      <c r="B164" s="51" t="s">
        <v>7</v>
      </c>
      <c r="C164" s="52" t="s">
        <v>194</v>
      </c>
      <c r="D164" s="52" t="s">
        <v>191</v>
      </c>
      <c r="E164" s="62" t="s">
        <v>98</v>
      </c>
      <c r="F164" s="54"/>
      <c r="G164" s="55">
        <f t="shared" si="11"/>
        <v>1256.3</v>
      </c>
      <c r="H164" s="55">
        <f t="shared" si="11"/>
        <v>763</v>
      </c>
    </row>
    <row r="165" spans="1:8" ht="25.5">
      <c r="A165" s="51" t="s">
        <v>158</v>
      </c>
      <c r="B165" s="51" t="s">
        <v>398</v>
      </c>
      <c r="C165" s="52" t="s">
        <v>194</v>
      </c>
      <c r="D165" s="52" t="s">
        <v>191</v>
      </c>
      <c r="E165" s="62" t="s">
        <v>98</v>
      </c>
      <c r="F165" s="54" t="s">
        <v>399</v>
      </c>
      <c r="G165" s="55">
        <f t="shared" si="11"/>
        <v>1256.3</v>
      </c>
      <c r="H165" s="55">
        <f t="shared" si="11"/>
        <v>763</v>
      </c>
    </row>
    <row r="166" spans="1:8" ht="25.5">
      <c r="A166" s="51" t="s">
        <v>393</v>
      </c>
      <c r="B166" s="56" t="s">
        <v>372</v>
      </c>
      <c r="C166" s="52" t="s">
        <v>194</v>
      </c>
      <c r="D166" s="52" t="s">
        <v>191</v>
      </c>
      <c r="E166" s="62" t="s">
        <v>98</v>
      </c>
      <c r="F166" s="54" t="s">
        <v>401</v>
      </c>
      <c r="G166" s="55">
        <v>1256.3</v>
      </c>
      <c r="H166" s="55">
        <v>763</v>
      </c>
    </row>
    <row r="167" spans="1:8" ht="15.75">
      <c r="A167" s="74"/>
      <c r="B167" s="75" t="s">
        <v>132</v>
      </c>
      <c r="C167" s="76"/>
      <c r="D167" s="77"/>
      <c r="E167" s="77"/>
      <c r="F167" s="78"/>
      <c r="G167" s="44">
        <f>G7+G11+G24+G32+G39</f>
        <v>48700</v>
      </c>
      <c r="H167" s="44">
        <f>H7+H11+H24+H32+H39</f>
        <v>35726.700000000004</v>
      </c>
    </row>
  </sheetData>
  <mergeCells count="3">
    <mergeCell ref="A1:H1"/>
    <mergeCell ref="A3:H3"/>
    <mergeCell ref="C2:H2"/>
  </mergeCells>
  <printOptions/>
  <pageMargins left="0.3937007874015748" right="0.3937007874015748" top="0.3937007874015748" bottom="0.3937007874015748"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K17" sqref="K17"/>
    </sheetView>
  </sheetViews>
  <sheetFormatPr defaultColWidth="9.140625" defaultRowHeight="12.75"/>
  <cols>
    <col min="1" max="1" width="6.140625" style="0" customWidth="1"/>
    <col min="2" max="2" width="43.421875" style="0" customWidth="1"/>
    <col min="3" max="3" width="6.8515625" style="0" customWidth="1"/>
    <col min="4" max="4" width="7.28125" style="0" customWidth="1"/>
    <col min="5" max="5" width="9.421875" style="0" customWidth="1"/>
    <col min="6" max="6" width="6.140625" style="0" customWidth="1"/>
    <col min="7" max="7" width="12.421875" style="0" customWidth="1"/>
    <col min="8" max="8" width="11.8515625" style="0" customWidth="1"/>
  </cols>
  <sheetData>
    <row r="1" spans="1:8" ht="12.75">
      <c r="A1" s="118" t="s">
        <v>20</v>
      </c>
      <c r="B1" s="118"/>
      <c r="C1" s="118"/>
      <c r="D1" s="118"/>
      <c r="E1" s="118"/>
      <c r="F1" s="118"/>
      <c r="G1" s="118"/>
      <c r="H1" s="118"/>
    </row>
    <row r="2" spans="1:8" ht="55.5" customHeight="1">
      <c r="A2" s="36"/>
      <c r="B2" s="36"/>
      <c r="C2" s="117" t="s">
        <v>26</v>
      </c>
      <c r="D2" s="117"/>
      <c r="E2" s="117"/>
      <c r="F2" s="117"/>
      <c r="G2" s="117"/>
      <c r="H2" s="117"/>
    </row>
    <row r="3" spans="1:8" ht="41.25" customHeight="1">
      <c r="A3" s="121" t="s">
        <v>28</v>
      </c>
      <c r="B3" s="121"/>
      <c r="C3" s="121"/>
      <c r="D3" s="121"/>
      <c r="E3" s="121"/>
      <c r="F3" s="121"/>
      <c r="G3" s="121"/>
      <c r="H3" s="121"/>
    </row>
    <row r="4" spans="1:8" ht="38.25" customHeight="1">
      <c r="A4" s="119" t="s">
        <v>32</v>
      </c>
      <c r="B4" s="120"/>
      <c r="C4" s="120"/>
      <c r="D4" s="120"/>
      <c r="E4" s="120"/>
      <c r="F4" s="120"/>
      <c r="G4" s="120"/>
      <c r="H4" s="120"/>
    </row>
    <row r="5" spans="1:8" ht="65.25" customHeight="1">
      <c r="A5" s="37" t="s">
        <v>31</v>
      </c>
      <c r="B5" s="37" t="s">
        <v>288</v>
      </c>
      <c r="C5" s="37" t="s">
        <v>155</v>
      </c>
      <c r="D5" s="37" t="s">
        <v>289</v>
      </c>
      <c r="E5" s="37" t="s">
        <v>290</v>
      </c>
      <c r="F5" s="37" t="s">
        <v>291</v>
      </c>
      <c r="G5" s="37" t="s">
        <v>371</v>
      </c>
      <c r="H5" s="38" t="s">
        <v>23</v>
      </c>
    </row>
    <row r="6" spans="1:8" ht="57.75" customHeight="1">
      <c r="A6" s="39" t="s">
        <v>292</v>
      </c>
      <c r="B6" s="40" t="s">
        <v>12</v>
      </c>
      <c r="C6" s="41">
        <v>882</v>
      </c>
      <c r="D6" s="42"/>
      <c r="E6" s="41"/>
      <c r="F6" s="43"/>
      <c r="G6" s="44">
        <f>G7</f>
        <v>2920.3</v>
      </c>
      <c r="H6" s="44">
        <f>H7</f>
        <v>2192.3</v>
      </c>
    </row>
    <row r="7" spans="1:8" ht="12.75">
      <c r="A7" s="45" t="s">
        <v>292</v>
      </c>
      <c r="B7" s="45" t="s">
        <v>287</v>
      </c>
      <c r="C7" s="46" t="s">
        <v>293</v>
      </c>
      <c r="D7" s="47" t="s">
        <v>192</v>
      </c>
      <c r="E7" s="48"/>
      <c r="F7" s="46"/>
      <c r="G7" s="49">
        <f>G8+G12</f>
        <v>2920.3</v>
      </c>
      <c r="H7" s="49">
        <f>H8+H12</f>
        <v>2192.3</v>
      </c>
    </row>
    <row r="8" spans="1:8" ht="38.25">
      <c r="A8" s="45" t="s">
        <v>151</v>
      </c>
      <c r="B8" s="45" t="s">
        <v>294</v>
      </c>
      <c r="C8" s="46" t="s">
        <v>293</v>
      </c>
      <c r="D8" s="46" t="s">
        <v>156</v>
      </c>
      <c r="E8" s="50"/>
      <c r="F8" s="50"/>
      <c r="G8" s="49">
        <f aca="true" t="shared" si="0" ref="G8:H10">G9</f>
        <v>1132.8</v>
      </c>
      <c r="H8" s="49">
        <f t="shared" si="0"/>
        <v>913.8</v>
      </c>
    </row>
    <row r="9" spans="1:8" ht="25.5">
      <c r="A9" s="51" t="s">
        <v>157</v>
      </c>
      <c r="B9" s="51" t="s">
        <v>413</v>
      </c>
      <c r="C9" s="52" t="s">
        <v>293</v>
      </c>
      <c r="D9" s="52" t="s">
        <v>156</v>
      </c>
      <c r="E9" s="53" t="s">
        <v>295</v>
      </c>
      <c r="F9" s="54"/>
      <c r="G9" s="55">
        <f t="shared" si="0"/>
        <v>1132.8</v>
      </c>
      <c r="H9" s="55">
        <f t="shared" si="0"/>
        <v>913.8</v>
      </c>
    </row>
    <row r="10" spans="1:8" ht="63.75">
      <c r="A10" s="51" t="s">
        <v>158</v>
      </c>
      <c r="B10" s="51" t="s">
        <v>9</v>
      </c>
      <c r="C10" s="52" t="s">
        <v>293</v>
      </c>
      <c r="D10" s="52" t="s">
        <v>156</v>
      </c>
      <c r="E10" s="53" t="s">
        <v>295</v>
      </c>
      <c r="F10" s="54" t="s">
        <v>392</v>
      </c>
      <c r="G10" s="55">
        <f t="shared" si="0"/>
        <v>1132.8</v>
      </c>
      <c r="H10" s="55">
        <f t="shared" si="0"/>
        <v>913.8</v>
      </c>
    </row>
    <row r="11" spans="1:8" ht="25.5">
      <c r="A11" s="51" t="s">
        <v>393</v>
      </c>
      <c r="B11" s="56" t="s">
        <v>394</v>
      </c>
      <c r="C11" s="52" t="s">
        <v>293</v>
      </c>
      <c r="D11" s="52" t="s">
        <v>156</v>
      </c>
      <c r="E11" s="53" t="s">
        <v>295</v>
      </c>
      <c r="F11" s="54" t="s">
        <v>395</v>
      </c>
      <c r="G11" s="55">
        <v>1132.8</v>
      </c>
      <c r="H11" s="55">
        <v>913.8</v>
      </c>
    </row>
    <row r="12" spans="1:8" ht="51">
      <c r="A12" s="45" t="s">
        <v>152</v>
      </c>
      <c r="B12" s="45" t="s">
        <v>10</v>
      </c>
      <c r="C12" s="46" t="s">
        <v>293</v>
      </c>
      <c r="D12" s="46" t="s">
        <v>161</v>
      </c>
      <c r="E12" s="50"/>
      <c r="F12" s="50"/>
      <c r="G12" s="49">
        <f>G13+G16</f>
        <v>1787.5</v>
      </c>
      <c r="H12" s="49">
        <f>H13+H16</f>
        <v>1278.5</v>
      </c>
    </row>
    <row r="13" spans="1:8" ht="76.5">
      <c r="A13" s="51" t="s">
        <v>162</v>
      </c>
      <c r="B13" s="79" t="s">
        <v>414</v>
      </c>
      <c r="C13" s="52" t="s">
        <v>293</v>
      </c>
      <c r="D13" s="52" t="s">
        <v>161</v>
      </c>
      <c r="E13" s="53" t="s">
        <v>296</v>
      </c>
      <c r="F13" s="54"/>
      <c r="G13" s="55">
        <f>G14</f>
        <v>124.2</v>
      </c>
      <c r="H13" s="55">
        <f>H14</f>
        <v>92.7</v>
      </c>
    </row>
    <row r="14" spans="1:8" ht="63.75">
      <c r="A14" s="51" t="s">
        <v>163</v>
      </c>
      <c r="B14" s="51" t="s">
        <v>9</v>
      </c>
      <c r="C14" s="52" t="s">
        <v>293</v>
      </c>
      <c r="D14" s="52" t="s">
        <v>161</v>
      </c>
      <c r="E14" s="53" t="s">
        <v>296</v>
      </c>
      <c r="F14" s="54" t="s">
        <v>392</v>
      </c>
      <c r="G14" s="55">
        <f>G15</f>
        <v>124.2</v>
      </c>
      <c r="H14" s="55">
        <f>H15</f>
        <v>92.7</v>
      </c>
    </row>
    <row r="15" spans="1:8" ht="25.5">
      <c r="A15" s="51" t="s">
        <v>396</v>
      </c>
      <c r="B15" s="56" t="s">
        <v>394</v>
      </c>
      <c r="C15" s="52" t="s">
        <v>293</v>
      </c>
      <c r="D15" s="52" t="s">
        <v>161</v>
      </c>
      <c r="E15" s="53" t="s">
        <v>296</v>
      </c>
      <c r="F15" s="54" t="s">
        <v>395</v>
      </c>
      <c r="G15" s="55">
        <v>124.2</v>
      </c>
      <c r="H15" s="55">
        <v>92.7</v>
      </c>
    </row>
    <row r="16" spans="1:8" ht="38.25">
      <c r="A16" s="51" t="s">
        <v>176</v>
      </c>
      <c r="B16" s="79" t="s">
        <v>415</v>
      </c>
      <c r="C16" s="52" t="s">
        <v>293</v>
      </c>
      <c r="D16" s="52" t="s">
        <v>161</v>
      </c>
      <c r="E16" s="53" t="s">
        <v>297</v>
      </c>
      <c r="F16" s="54"/>
      <c r="G16" s="55">
        <f>G17+G19+G21</f>
        <v>1663.3</v>
      </c>
      <c r="H16" s="55">
        <f>H17+H19+H21</f>
        <v>1185.8</v>
      </c>
    </row>
    <row r="17" spans="1:8" ht="63.75">
      <c r="A17" s="51" t="s">
        <v>177</v>
      </c>
      <c r="B17" s="51" t="s">
        <v>9</v>
      </c>
      <c r="C17" s="52" t="s">
        <v>293</v>
      </c>
      <c r="D17" s="52" t="s">
        <v>161</v>
      </c>
      <c r="E17" s="53" t="s">
        <v>297</v>
      </c>
      <c r="F17" s="54" t="s">
        <v>392</v>
      </c>
      <c r="G17" s="55">
        <f>G18</f>
        <v>1604.2</v>
      </c>
      <c r="H17" s="55">
        <f>H18</f>
        <v>1180.2</v>
      </c>
    </row>
    <row r="18" spans="1:8" ht="25.5">
      <c r="A18" s="51" t="s">
        <v>397</v>
      </c>
      <c r="B18" s="56" t="s">
        <v>394</v>
      </c>
      <c r="C18" s="52" t="s">
        <v>293</v>
      </c>
      <c r="D18" s="52" t="s">
        <v>161</v>
      </c>
      <c r="E18" s="53" t="s">
        <v>297</v>
      </c>
      <c r="F18" s="54" t="s">
        <v>395</v>
      </c>
      <c r="G18" s="55">
        <v>1604.2</v>
      </c>
      <c r="H18" s="55">
        <v>1180.2</v>
      </c>
    </row>
    <row r="19" spans="1:8" ht="25.5">
      <c r="A19" s="51" t="s">
        <v>332</v>
      </c>
      <c r="B19" s="51" t="s">
        <v>398</v>
      </c>
      <c r="C19" s="52" t="s">
        <v>293</v>
      </c>
      <c r="D19" s="52" t="s">
        <v>161</v>
      </c>
      <c r="E19" s="53" t="s">
        <v>297</v>
      </c>
      <c r="F19" s="54" t="s">
        <v>399</v>
      </c>
      <c r="G19" s="55">
        <f>G20</f>
        <v>50</v>
      </c>
      <c r="H19" s="55">
        <f>H20</f>
        <v>0</v>
      </c>
    </row>
    <row r="20" spans="1:8" ht="26.25" customHeight="1">
      <c r="A20" s="51" t="s">
        <v>400</v>
      </c>
      <c r="B20" s="56" t="s">
        <v>372</v>
      </c>
      <c r="C20" s="52" t="s">
        <v>293</v>
      </c>
      <c r="D20" s="52" t="s">
        <v>161</v>
      </c>
      <c r="E20" s="53" t="s">
        <v>297</v>
      </c>
      <c r="F20" s="54" t="s">
        <v>401</v>
      </c>
      <c r="G20" s="55">
        <v>50</v>
      </c>
      <c r="H20" s="55">
        <v>0</v>
      </c>
    </row>
    <row r="21" spans="1:8" ht="12.75">
      <c r="A21" s="51" t="s">
        <v>333</v>
      </c>
      <c r="B21" s="51" t="s">
        <v>402</v>
      </c>
      <c r="C21" s="52" t="s">
        <v>293</v>
      </c>
      <c r="D21" s="52" t="s">
        <v>161</v>
      </c>
      <c r="E21" s="53" t="s">
        <v>297</v>
      </c>
      <c r="F21" s="54" t="s">
        <v>403</v>
      </c>
      <c r="G21" s="55">
        <f>G22</f>
        <v>9.1</v>
      </c>
      <c r="H21" s="55">
        <f>H22</f>
        <v>5.6</v>
      </c>
    </row>
    <row r="22" spans="1:8" ht="12.75">
      <c r="A22" s="51" t="s">
        <v>404</v>
      </c>
      <c r="B22" s="56" t="s">
        <v>334</v>
      </c>
      <c r="C22" s="52" t="s">
        <v>293</v>
      </c>
      <c r="D22" s="52" t="s">
        <v>161</v>
      </c>
      <c r="E22" s="53" t="s">
        <v>297</v>
      </c>
      <c r="F22" s="54" t="s">
        <v>335</v>
      </c>
      <c r="G22" s="55">
        <v>9.1</v>
      </c>
      <c r="H22" s="55">
        <v>5.6</v>
      </c>
    </row>
    <row r="23" spans="1:8" ht="15.75">
      <c r="A23" s="33"/>
      <c r="B23" s="58" t="s">
        <v>132</v>
      </c>
      <c r="C23" s="53"/>
      <c r="D23" s="83"/>
      <c r="E23" s="83"/>
      <c r="F23" s="84"/>
      <c r="G23" s="49">
        <f>G6</f>
        <v>2920.3</v>
      </c>
      <c r="H23" s="49">
        <f>H6</f>
        <v>2192.3</v>
      </c>
    </row>
    <row r="24" spans="1:8" ht="12.75">
      <c r="A24" s="34"/>
      <c r="B24" s="34"/>
      <c r="C24" s="34"/>
      <c r="D24" s="34"/>
      <c r="E24" s="34"/>
      <c r="F24" s="34"/>
      <c r="G24" s="34"/>
      <c r="H24" s="34"/>
    </row>
  </sheetData>
  <mergeCells count="4">
    <mergeCell ref="A1:H1"/>
    <mergeCell ref="C2:H2"/>
    <mergeCell ref="A4:H4"/>
    <mergeCell ref="A3:H3"/>
  </mergeCells>
  <printOptions/>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14"/>
  <sheetViews>
    <sheetView workbookViewId="0" topLeftCell="A1">
      <selection activeCell="H13" sqref="H13"/>
    </sheetView>
  </sheetViews>
  <sheetFormatPr defaultColWidth="9.140625" defaultRowHeight="12.75"/>
  <cols>
    <col min="1" max="1" width="6.00390625" style="0" customWidth="1"/>
    <col min="2" max="2" width="43.8515625" style="0" customWidth="1"/>
    <col min="3" max="3" width="7.57421875" style="0" customWidth="1"/>
    <col min="4" max="4" width="7.140625" style="0" customWidth="1"/>
    <col min="5" max="5" width="9.28125" style="0" customWidth="1"/>
    <col min="6" max="6" width="5.8515625" style="0" customWidth="1"/>
    <col min="7" max="7" width="10.8515625" style="0" customWidth="1"/>
    <col min="8" max="8" width="10.421875" style="0" customWidth="1"/>
  </cols>
  <sheetData>
    <row r="1" spans="1:8" ht="12.75">
      <c r="A1" s="118" t="s">
        <v>33</v>
      </c>
      <c r="B1" s="118"/>
      <c r="C1" s="118"/>
      <c r="D1" s="118"/>
      <c r="E1" s="118"/>
      <c r="F1" s="118"/>
      <c r="G1" s="118"/>
      <c r="H1" s="118"/>
    </row>
    <row r="2" spans="1:8" ht="67.5" customHeight="1">
      <c r="A2" s="36"/>
      <c r="B2" s="36"/>
      <c r="C2" s="117" t="s">
        <v>26</v>
      </c>
      <c r="D2" s="117"/>
      <c r="E2" s="117"/>
      <c r="F2" s="117"/>
      <c r="G2" s="117"/>
      <c r="H2" s="117"/>
    </row>
    <row r="3" spans="1:8" ht="57" customHeight="1">
      <c r="A3" s="121" t="s">
        <v>28</v>
      </c>
      <c r="B3" s="121"/>
      <c r="C3" s="121"/>
      <c r="D3" s="121"/>
      <c r="E3" s="121"/>
      <c r="F3" s="121"/>
      <c r="G3" s="121"/>
      <c r="H3" s="121"/>
    </row>
    <row r="4" spans="1:8" ht="53.25" customHeight="1">
      <c r="A4" s="119" t="s">
        <v>34</v>
      </c>
      <c r="B4" s="120"/>
      <c r="C4" s="120"/>
      <c r="D4" s="120"/>
      <c r="E4" s="120"/>
      <c r="F4" s="120"/>
      <c r="G4" s="120"/>
      <c r="H4" s="120"/>
    </row>
    <row r="5" spans="1:8" ht="63.75">
      <c r="A5" s="37" t="s">
        <v>31</v>
      </c>
      <c r="B5" s="37" t="s">
        <v>288</v>
      </c>
      <c r="C5" s="37" t="s">
        <v>155</v>
      </c>
      <c r="D5" s="37" t="s">
        <v>289</v>
      </c>
      <c r="E5" s="37" t="s">
        <v>290</v>
      </c>
      <c r="F5" s="37" t="s">
        <v>291</v>
      </c>
      <c r="G5" s="37" t="s">
        <v>371</v>
      </c>
      <c r="H5" s="38" t="s">
        <v>23</v>
      </c>
    </row>
    <row r="6" spans="1:8" ht="56.25" customHeight="1">
      <c r="A6" s="57" t="s">
        <v>298</v>
      </c>
      <c r="B6" s="45" t="s">
        <v>11</v>
      </c>
      <c r="C6" s="46" t="s">
        <v>405</v>
      </c>
      <c r="D6" s="46"/>
      <c r="E6" s="53"/>
      <c r="F6" s="54"/>
      <c r="G6" s="49">
        <f aca="true" t="shared" si="0" ref="G6:H10">G7</f>
        <v>2073.4</v>
      </c>
      <c r="H6" s="49">
        <f t="shared" si="0"/>
        <v>1549.6</v>
      </c>
    </row>
    <row r="7" spans="1:8" ht="12.75">
      <c r="A7" s="45" t="s">
        <v>292</v>
      </c>
      <c r="B7" s="45" t="s">
        <v>287</v>
      </c>
      <c r="C7" s="46" t="s">
        <v>405</v>
      </c>
      <c r="D7" s="46" t="s">
        <v>192</v>
      </c>
      <c r="E7" s="53"/>
      <c r="F7" s="54"/>
      <c r="G7" s="49">
        <f t="shared" si="0"/>
        <v>2073.4</v>
      </c>
      <c r="H7" s="49">
        <f t="shared" si="0"/>
        <v>1549.6</v>
      </c>
    </row>
    <row r="8" spans="1:8" ht="38.25">
      <c r="A8" s="45" t="s">
        <v>151</v>
      </c>
      <c r="B8" s="45" t="s">
        <v>336</v>
      </c>
      <c r="C8" s="46" t="s">
        <v>405</v>
      </c>
      <c r="D8" s="46" t="s">
        <v>337</v>
      </c>
      <c r="E8" s="50"/>
      <c r="F8" s="50"/>
      <c r="G8" s="49">
        <f t="shared" si="0"/>
        <v>2073.4</v>
      </c>
      <c r="H8" s="49">
        <f t="shared" si="0"/>
        <v>1549.6</v>
      </c>
    </row>
    <row r="9" spans="1:8" ht="12.75">
      <c r="A9" s="51" t="s">
        <v>157</v>
      </c>
      <c r="B9" s="51" t="s">
        <v>339</v>
      </c>
      <c r="C9" s="52" t="s">
        <v>405</v>
      </c>
      <c r="D9" s="52" t="s">
        <v>337</v>
      </c>
      <c r="E9" s="53" t="s">
        <v>340</v>
      </c>
      <c r="F9" s="54"/>
      <c r="G9" s="55">
        <f>G10+G12</f>
        <v>2073.4</v>
      </c>
      <c r="H9" s="55">
        <f>H10+H12</f>
        <v>1549.6</v>
      </c>
    </row>
    <row r="10" spans="1:8" ht="63.75">
      <c r="A10" s="51" t="s">
        <v>158</v>
      </c>
      <c r="B10" s="51" t="s">
        <v>9</v>
      </c>
      <c r="C10" s="52" t="s">
        <v>405</v>
      </c>
      <c r="D10" s="52" t="s">
        <v>337</v>
      </c>
      <c r="E10" s="53" t="s">
        <v>340</v>
      </c>
      <c r="F10" s="54" t="s">
        <v>392</v>
      </c>
      <c r="G10" s="55">
        <f t="shared" si="0"/>
        <v>2072.3</v>
      </c>
      <c r="H10" s="55">
        <f t="shared" si="0"/>
        <v>1548.5</v>
      </c>
    </row>
    <row r="11" spans="1:8" ht="25.5">
      <c r="A11" s="51" t="s">
        <v>393</v>
      </c>
      <c r="B11" s="56" t="s">
        <v>394</v>
      </c>
      <c r="C11" s="52" t="s">
        <v>405</v>
      </c>
      <c r="D11" s="52" t="s">
        <v>337</v>
      </c>
      <c r="E11" s="53" t="s">
        <v>340</v>
      </c>
      <c r="F11" s="54" t="s">
        <v>395</v>
      </c>
      <c r="G11" s="55">
        <v>2072.3</v>
      </c>
      <c r="H11" s="55">
        <v>1548.5</v>
      </c>
    </row>
    <row r="12" spans="1:8" ht="12.75">
      <c r="A12" s="51" t="s">
        <v>416</v>
      </c>
      <c r="B12" s="51" t="s">
        <v>402</v>
      </c>
      <c r="C12" s="52" t="s">
        <v>405</v>
      </c>
      <c r="D12" s="52" t="s">
        <v>337</v>
      </c>
      <c r="E12" s="53" t="s">
        <v>340</v>
      </c>
      <c r="F12" s="54" t="s">
        <v>403</v>
      </c>
      <c r="G12" s="55">
        <f>G13</f>
        <v>1.1</v>
      </c>
      <c r="H12" s="55">
        <f>H13</f>
        <v>1.1</v>
      </c>
    </row>
    <row r="13" spans="1:8" ht="63.75">
      <c r="A13" s="51" t="s">
        <v>417</v>
      </c>
      <c r="B13" s="56" t="s">
        <v>418</v>
      </c>
      <c r="C13" s="52" t="s">
        <v>405</v>
      </c>
      <c r="D13" s="52" t="s">
        <v>337</v>
      </c>
      <c r="E13" s="53" t="s">
        <v>340</v>
      </c>
      <c r="F13" s="54" t="s">
        <v>419</v>
      </c>
      <c r="G13" s="55">
        <v>1.1</v>
      </c>
      <c r="H13" s="55">
        <v>1.1</v>
      </c>
    </row>
    <row r="14" spans="2:8" ht="15.75">
      <c r="B14" s="58" t="s">
        <v>132</v>
      </c>
      <c r="C14" s="53"/>
      <c r="D14" s="83"/>
      <c r="E14" s="83"/>
      <c r="F14" s="84"/>
      <c r="G14" s="49">
        <f>G6</f>
        <v>2073.4</v>
      </c>
      <c r="H14" s="49">
        <f>H6</f>
        <v>1549.6</v>
      </c>
    </row>
  </sheetData>
  <mergeCells count="4">
    <mergeCell ref="A1:H1"/>
    <mergeCell ref="A3:H3"/>
    <mergeCell ref="A4:H4"/>
    <mergeCell ref="C2:H2"/>
  </mergeCells>
  <printOptions/>
  <pageMargins left="0.3937007874015748" right="0.3937007874015748" top="0.7874015748031497" bottom="0.787401574803149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H15"/>
  <sheetViews>
    <sheetView workbookViewId="0" topLeftCell="A4">
      <selection activeCell="J12" sqref="J12"/>
    </sheetView>
  </sheetViews>
  <sheetFormatPr defaultColWidth="9.140625" defaultRowHeight="12.75"/>
  <cols>
    <col min="1" max="1" width="6.00390625" style="0" customWidth="1"/>
    <col min="2" max="2" width="42.00390625" style="0" customWidth="1"/>
    <col min="3" max="3" width="5.57421875" style="0" customWidth="1"/>
    <col min="4" max="4" width="7.140625" style="0" customWidth="1"/>
    <col min="5" max="5" width="7.8515625" style="0" customWidth="1"/>
    <col min="6" max="6" width="5.57421875" style="0" customWidth="1"/>
    <col min="7" max="7" width="10.8515625" style="0" customWidth="1"/>
    <col min="8" max="8" width="11.28125" style="0" customWidth="1"/>
  </cols>
  <sheetData>
    <row r="1" spans="1:8" ht="12.75">
      <c r="A1" s="118" t="s">
        <v>35</v>
      </c>
      <c r="B1" s="118"/>
      <c r="C1" s="118"/>
      <c r="D1" s="118"/>
      <c r="E1" s="118"/>
      <c r="F1" s="118"/>
      <c r="G1" s="118"/>
      <c r="H1" s="118"/>
    </row>
    <row r="2" spans="1:8" ht="73.5" customHeight="1">
      <c r="A2" s="36"/>
      <c r="B2" s="36"/>
      <c r="C2" s="117" t="s">
        <v>26</v>
      </c>
      <c r="D2" s="117"/>
      <c r="E2" s="117"/>
      <c r="F2" s="117"/>
      <c r="G2" s="117"/>
      <c r="H2" s="117"/>
    </row>
    <row r="3" spans="1:8" ht="47.25" customHeight="1">
      <c r="A3" s="121" t="s">
        <v>28</v>
      </c>
      <c r="B3" s="121"/>
      <c r="C3" s="121"/>
      <c r="D3" s="121"/>
      <c r="E3" s="121"/>
      <c r="F3" s="121"/>
      <c r="G3" s="121"/>
      <c r="H3" s="121"/>
    </row>
    <row r="4" spans="1:8" ht="44.25" customHeight="1">
      <c r="A4" s="119" t="s">
        <v>36</v>
      </c>
      <c r="B4" s="120"/>
      <c r="C4" s="120"/>
      <c r="D4" s="120"/>
      <c r="E4" s="120"/>
      <c r="F4" s="120"/>
      <c r="G4" s="120"/>
      <c r="H4" s="120"/>
    </row>
    <row r="5" spans="1:8" ht="63.75">
      <c r="A5" s="37" t="s">
        <v>31</v>
      </c>
      <c r="B5" s="37" t="s">
        <v>288</v>
      </c>
      <c r="C5" s="37" t="s">
        <v>155</v>
      </c>
      <c r="D5" s="37" t="s">
        <v>289</v>
      </c>
      <c r="E5" s="37" t="s">
        <v>290</v>
      </c>
      <c r="F5" s="37" t="s">
        <v>291</v>
      </c>
      <c r="G5" s="37" t="s">
        <v>371</v>
      </c>
      <c r="H5" s="38" t="s">
        <v>23</v>
      </c>
    </row>
    <row r="6" spans="1:8" ht="57.75" customHeight="1">
      <c r="A6" s="57" t="s">
        <v>317</v>
      </c>
      <c r="B6" s="45" t="s">
        <v>13</v>
      </c>
      <c r="C6" s="46" t="s">
        <v>406</v>
      </c>
      <c r="D6" s="46"/>
      <c r="E6" s="53"/>
      <c r="F6" s="54"/>
      <c r="G6" s="49">
        <f>G8</f>
        <v>2200</v>
      </c>
      <c r="H6" s="49">
        <f>H8</f>
        <v>2200</v>
      </c>
    </row>
    <row r="7" spans="1:8" ht="12.75">
      <c r="A7" s="45" t="s">
        <v>292</v>
      </c>
      <c r="B7" s="45" t="s">
        <v>287</v>
      </c>
      <c r="C7" s="46" t="s">
        <v>406</v>
      </c>
      <c r="D7" s="46" t="s">
        <v>192</v>
      </c>
      <c r="E7" s="53"/>
      <c r="F7" s="54"/>
      <c r="G7" s="49">
        <f>G8</f>
        <v>2200</v>
      </c>
      <c r="H7" s="49">
        <f>H8</f>
        <v>2200</v>
      </c>
    </row>
    <row r="8" spans="1:8" ht="12.75">
      <c r="A8" s="45" t="s">
        <v>151</v>
      </c>
      <c r="B8" s="58" t="s">
        <v>407</v>
      </c>
      <c r="C8" s="46" t="s">
        <v>406</v>
      </c>
      <c r="D8" s="46" t="s">
        <v>408</v>
      </c>
      <c r="E8" s="59"/>
      <c r="F8" s="54"/>
      <c r="G8" s="55">
        <f>G9+G12</f>
        <v>2200</v>
      </c>
      <c r="H8" s="55">
        <f>H9+H12</f>
        <v>2200</v>
      </c>
    </row>
    <row r="9" spans="1:8" ht="25.5">
      <c r="A9" s="51" t="s">
        <v>157</v>
      </c>
      <c r="B9" s="51" t="s">
        <v>14</v>
      </c>
      <c r="C9" s="52" t="s">
        <v>406</v>
      </c>
      <c r="D9" s="52" t="s">
        <v>408</v>
      </c>
      <c r="E9" s="53" t="s">
        <v>409</v>
      </c>
      <c r="F9" s="54"/>
      <c r="G9" s="55">
        <f>G10</f>
        <v>1422.4</v>
      </c>
      <c r="H9" s="55">
        <f>H10</f>
        <v>1422.4</v>
      </c>
    </row>
    <row r="10" spans="1:8" ht="63.75">
      <c r="A10" s="51" t="s">
        <v>158</v>
      </c>
      <c r="B10" s="51" t="s">
        <v>9</v>
      </c>
      <c r="C10" s="52" t="s">
        <v>406</v>
      </c>
      <c r="D10" s="52" t="s">
        <v>408</v>
      </c>
      <c r="E10" s="53" t="s">
        <v>409</v>
      </c>
      <c r="F10" s="54" t="s">
        <v>392</v>
      </c>
      <c r="G10" s="55">
        <f>G11</f>
        <v>1422.4</v>
      </c>
      <c r="H10" s="55">
        <f>H11</f>
        <v>1422.4</v>
      </c>
    </row>
    <row r="11" spans="1:8" ht="25.5">
      <c r="A11" s="51" t="s">
        <v>393</v>
      </c>
      <c r="B11" s="56" t="s">
        <v>394</v>
      </c>
      <c r="C11" s="52" t="s">
        <v>406</v>
      </c>
      <c r="D11" s="52" t="s">
        <v>408</v>
      </c>
      <c r="E11" s="53" t="s">
        <v>409</v>
      </c>
      <c r="F11" s="54" t="s">
        <v>395</v>
      </c>
      <c r="G11" s="55">
        <v>1422.4</v>
      </c>
      <c r="H11" s="55">
        <v>1422.4</v>
      </c>
    </row>
    <row r="12" spans="1:8" ht="191.25">
      <c r="A12" s="51" t="s">
        <v>159</v>
      </c>
      <c r="B12" s="80" t="s">
        <v>15</v>
      </c>
      <c r="C12" s="52" t="s">
        <v>406</v>
      </c>
      <c r="D12" s="52" t="s">
        <v>408</v>
      </c>
      <c r="E12" s="53" t="s">
        <v>46</v>
      </c>
      <c r="F12" s="54"/>
      <c r="G12" s="55">
        <f>G13</f>
        <v>777.6</v>
      </c>
      <c r="H12" s="55">
        <f>H13</f>
        <v>777.6</v>
      </c>
    </row>
    <row r="13" spans="1:8" ht="25.5">
      <c r="A13" s="51" t="s">
        <v>160</v>
      </c>
      <c r="B13" s="51" t="s">
        <v>398</v>
      </c>
      <c r="C13" s="52" t="s">
        <v>406</v>
      </c>
      <c r="D13" s="52" t="s">
        <v>408</v>
      </c>
      <c r="E13" s="53" t="s">
        <v>46</v>
      </c>
      <c r="F13" s="54" t="s">
        <v>399</v>
      </c>
      <c r="G13" s="55">
        <f>G14</f>
        <v>777.6</v>
      </c>
      <c r="H13" s="55">
        <f>H14</f>
        <v>777.6</v>
      </c>
    </row>
    <row r="14" spans="1:8" ht="25.5">
      <c r="A14" s="51" t="s">
        <v>47</v>
      </c>
      <c r="B14" s="56" t="s">
        <v>37</v>
      </c>
      <c r="C14" s="52" t="s">
        <v>406</v>
      </c>
      <c r="D14" s="52" t="s">
        <v>408</v>
      </c>
      <c r="E14" s="53" t="s">
        <v>46</v>
      </c>
      <c r="F14" s="54" t="s">
        <v>401</v>
      </c>
      <c r="G14" s="55">
        <v>777.6</v>
      </c>
      <c r="H14" s="55">
        <v>777.6</v>
      </c>
    </row>
    <row r="15" spans="1:8" ht="15.75">
      <c r="A15" s="28"/>
      <c r="B15" s="29" t="s">
        <v>132</v>
      </c>
      <c r="C15" s="30"/>
      <c r="D15" s="31"/>
      <c r="E15" s="31"/>
      <c r="F15" s="32"/>
      <c r="G15" s="27">
        <f>G6</f>
        <v>2200</v>
      </c>
      <c r="H15" s="27">
        <f>H6</f>
        <v>2200</v>
      </c>
    </row>
  </sheetData>
  <mergeCells count="4">
    <mergeCell ref="A1:H1"/>
    <mergeCell ref="C2:H2"/>
    <mergeCell ref="A3:H3"/>
    <mergeCell ref="A4:H4"/>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34"/>
  <sheetViews>
    <sheetView workbookViewId="0" topLeftCell="A121">
      <selection activeCell="J133" sqref="J133"/>
    </sheetView>
  </sheetViews>
  <sheetFormatPr defaultColWidth="9.140625" defaultRowHeight="12.75"/>
  <cols>
    <col min="1" max="1" width="7.28125" style="0" customWidth="1"/>
    <col min="2" max="2" width="43.00390625" style="0" customWidth="1"/>
    <col min="3" max="3" width="6.00390625" style="0" customWidth="1"/>
    <col min="4" max="4" width="7.140625" style="0" customWidth="1"/>
    <col min="6" max="6" width="6.421875" style="0" customWidth="1"/>
    <col min="7" max="7" width="13.28125" style="0" customWidth="1"/>
    <col min="8" max="8" width="13.421875" style="0" customWidth="1"/>
  </cols>
  <sheetData>
    <row r="1" spans="1:8" ht="12.75">
      <c r="A1" s="118" t="s">
        <v>38</v>
      </c>
      <c r="B1" s="118"/>
      <c r="C1" s="118"/>
      <c r="D1" s="118"/>
      <c r="E1" s="118"/>
      <c r="F1" s="118"/>
      <c r="G1" s="118"/>
      <c r="H1" s="118"/>
    </row>
    <row r="2" spans="1:8" ht="57.75" customHeight="1">
      <c r="A2" s="36"/>
      <c r="B2" s="36"/>
      <c r="C2" s="117" t="s">
        <v>26</v>
      </c>
      <c r="D2" s="117"/>
      <c r="E2" s="117"/>
      <c r="F2" s="117"/>
      <c r="G2" s="117"/>
      <c r="H2" s="117"/>
    </row>
    <row r="3" spans="1:8" ht="57" customHeight="1">
      <c r="A3" s="121" t="s">
        <v>28</v>
      </c>
      <c r="B3" s="121"/>
      <c r="C3" s="121"/>
      <c r="D3" s="121"/>
      <c r="E3" s="121"/>
      <c r="F3" s="121"/>
      <c r="G3" s="121"/>
      <c r="H3" s="121"/>
    </row>
    <row r="4" spans="1:8" ht="55.5" customHeight="1">
      <c r="A4" s="119" t="s">
        <v>39</v>
      </c>
      <c r="B4" s="120"/>
      <c r="C4" s="120"/>
      <c r="D4" s="120"/>
      <c r="E4" s="120"/>
      <c r="F4" s="120"/>
      <c r="G4" s="120"/>
      <c r="H4" s="120"/>
    </row>
    <row r="5" spans="1:8" ht="63.75">
      <c r="A5" s="37" t="s">
        <v>31</v>
      </c>
      <c r="B5" s="37" t="s">
        <v>288</v>
      </c>
      <c r="C5" s="37" t="s">
        <v>155</v>
      </c>
      <c r="D5" s="37" t="s">
        <v>289</v>
      </c>
      <c r="E5" s="37" t="s">
        <v>290</v>
      </c>
      <c r="F5" s="37" t="s">
        <v>291</v>
      </c>
      <c r="G5" s="37" t="s">
        <v>371</v>
      </c>
      <c r="H5" s="38" t="s">
        <v>23</v>
      </c>
    </row>
    <row r="6" spans="1:8" ht="56.25" customHeight="1">
      <c r="A6" s="57" t="s">
        <v>323</v>
      </c>
      <c r="B6" s="45" t="s">
        <v>16</v>
      </c>
      <c r="C6" s="46" t="s">
        <v>194</v>
      </c>
      <c r="D6" s="46"/>
      <c r="E6" s="50"/>
      <c r="F6" s="50"/>
      <c r="G6" s="49">
        <f>G7+G36+G44+G53+G60+G65+G87+G101+G124+G129</f>
        <v>41506.299999999996</v>
      </c>
      <c r="H6" s="49">
        <f>H7+H36+H44+H53+H60+H65+H87+H101+H124+H129</f>
        <v>29784.800000000003</v>
      </c>
    </row>
    <row r="7" spans="1:8" ht="12.75">
      <c r="A7" s="45" t="s">
        <v>292</v>
      </c>
      <c r="B7" s="45" t="s">
        <v>287</v>
      </c>
      <c r="C7" s="46" t="s">
        <v>194</v>
      </c>
      <c r="D7" s="46" t="s">
        <v>192</v>
      </c>
      <c r="E7" s="50"/>
      <c r="F7" s="50"/>
      <c r="G7" s="49">
        <f>G8+G22+G26</f>
        <v>15453.799999999997</v>
      </c>
      <c r="H7" s="49">
        <f>H8+H22+H26</f>
        <v>10638.9</v>
      </c>
    </row>
    <row r="8" spans="1:8" ht="51">
      <c r="A8" s="60" t="s">
        <v>151</v>
      </c>
      <c r="B8" s="45" t="s">
        <v>299</v>
      </c>
      <c r="C8" s="46" t="s">
        <v>194</v>
      </c>
      <c r="D8" s="46" t="s">
        <v>150</v>
      </c>
      <c r="E8" s="50"/>
      <c r="F8" s="50"/>
      <c r="G8" s="49">
        <f>G9+G12+G19</f>
        <v>15012.799999999997</v>
      </c>
      <c r="H8" s="49">
        <f>H9+H12+H19</f>
        <v>10448.1</v>
      </c>
    </row>
    <row r="9" spans="1:8" ht="27.75" customHeight="1">
      <c r="A9" s="61" t="s">
        <v>157</v>
      </c>
      <c r="B9" s="51" t="s">
        <v>48</v>
      </c>
      <c r="C9" s="52" t="s">
        <v>194</v>
      </c>
      <c r="D9" s="52" t="s">
        <v>150</v>
      </c>
      <c r="E9" s="54" t="s">
        <v>300</v>
      </c>
      <c r="F9" s="54"/>
      <c r="G9" s="55">
        <f>G10</f>
        <v>1132.8</v>
      </c>
      <c r="H9" s="55">
        <f>H10</f>
        <v>907.9</v>
      </c>
    </row>
    <row r="10" spans="1:8" ht="66" customHeight="1">
      <c r="A10" s="61" t="s">
        <v>158</v>
      </c>
      <c r="B10" s="51" t="s">
        <v>9</v>
      </c>
      <c r="C10" s="52" t="s">
        <v>194</v>
      </c>
      <c r="D10" s="52" t="s">
        <v>150</v>
      </c>
      <c r="E10" s="54" t="s">
        <v>300</v>
      </c>
      <c r="F10" s="54" t="s">
        <v>392</v>
      </c>
      <c r="G10" s="55">
        <f>G11</f>
        <v>1132.8</v>
      </c>
      <c r="H10" s="55">
        <f>H11</f>
        <v>907.9</v>
      </c>
    </row>
    <row r="11" spans="1:8" ht="25.5">
      <c r="A11" s="61" t="s">
        <v>393</v>
      </c>
      <c r="B11" s="56" t="s">
        <v>394</v>
      </c>
      <c r="C11" s="52" t="s">
        <v>194</v>
      </c>
      <c r="D11" s="52" t="s">
        <v>150</v>
      </c>
      <c r="E11" s="54" t="s">
        <v>300</v>
      </c>
      <c r="F11" s="54" t="s">
        <v>395</v>
      </c>
      <c r="G11" s="55">
        <v>1132.8</v>
      </c>
      <c r="H11" s="55">
        <v>907.9</v>
      </c>
    </row>
    <row r="12" spans="1:8" ht="51">
      <c r="A12" s="61" t="s">
        <v>159</v>
      </c>
      <c r="B12" s="51" t="s">
        <v>40</v>
      </c>
      <c r="C12" s="52" t="s">
        <v>194</v>
      </c>
      <c r="D12" s="52" t="s">
        <v>150</v>
      </c>
      <c r="E12" s="54" t="s">
        <v>301</v>
      </c>
      <c r="F12" s="54"/>
      <c r="G12" s="55">
        <f>G13+G15+G17</f>
        <v>13874.699999999999</v>
      </c>
      <c r="H12" s="55">
        <f>H13+H15+H17</f>
        <v>9540.2</v>
      </c>
    </row>
    <row r="13" spans="1:8" ht="63.75">
      <c r="A13" s="61" t="s">
        <v>160</v>
      </c>
      <c r="B13" s="51" t="s">
        <v>9</v>
      </c>
      <c r="C13" s="52"/>
      <c r="D13" s="52"/>
      <c r="E13" s="54"/>
      <c r="F13" s="54" t="s">
        <v>392</v>
      </c>
      <c r="G13" s="55">
        <f>G14</f>
        <v>11882.9</v>
      </c>
      <c r="H13" s="55">
        <f>H14</f>
        <v>8194</v>
      </c>
    </row>
    <row r="14" spans="1:8" ht="25.5">
      <c r="A14" s="61" t="s">
        <v>47</v>
      </c>
      <c r="B14" s="56" t="s">
        <v>394</v>
      </c>
      <c r="C14" s="52" t="s">
        <v>194</v>
      </c>
      <c r="D14" s="52" t="s">
        <v>150</v>
      </c>
      <c r="E14" s="54" t="s">
        <v>301</v>
      </c>
      <c r="F14" s="54" t="s">
        <v>395</v>
      </c>
      <c r="G14" s="55">
        <v>11882.9</v>
      </c>
      <c r="H14" s="55">
        <v>8194</v>
      </c>
    </row>
    <row r="15" spans="1:8" ht="25.5">
      <c r="A15" s="51" t="s">
        <v>341</v>
      </c>
      <c r="B15" s="51" t="s">
        <v>398</v>
      </c>
      <c r="C15" s="52" t="s">
        <v>194</v>
      </c>
      <c r="D15" s="52" t="s">
        <v>150</v>
      </c>
      <c r="E15" s="54" t="s">
        <v>301</v>
      </c>
      <c r="F15" s="54" t="s">
        <v>399</v>
      </c>
      <c r="G15" s="55">
        <f>G16</f>
        <v>1930</v>
      </c>
      <c r="H15" s="55">
        <f>H16</f>
        <v>1297.7</v>
      </c>
    </row>
    <row r="16" spans="1:8" ht="25.5">
      <c r="A16" s="51" t="s">
        <v>49</v>
      </c>
      <c r="B16" s="56" t="s">
        <v>37</v>
      </c>
      <c r="C16" s="52" t="s">
        <v>194</v>
      </c>
      <c r="D16" s="52" t="s">
        <v>150</v>
      </c>
      <c r="E16" s="54" t="s">
        <v>301</v>
      </c>
      <c r="F16" s="54" t="s">
        <v>401</v>
      </c>
      <c r="G16" s="55">
        <v>1930</v>
      </c>
      <c r="H16" s="55">
        <v>1297.7</v>
      </c>
    </row>
    <row r="17" spans="1:8" ht="12.75">
      <c r="A17" s="51" t="s">
        <v>342</v>
      </c>
      <c r="B17" s="51" t="s">
        <v>402</v>
      </c>
      <c r="C17" s="52"/>
      <c r="D17" s="52"/>
      <c r="E17" s="54"/>
      <c r="F17" s="54" t="s">
        <v>403</v>
      </c>
      <c r="G17" s="55">
        <f>G18</f>
        <v>61.8</v>
      </c>
      <c r="H17" s="55">
        <f>H18</f>
        <v>48.5</v>
      </c>
    </row>
    <row r="18" spans="1:8" ht="12.75">
      <c r="A18" s="51" t="s">
        <v>50</v>
      </c>
      <c r="B18" s="56" t="s">
        <v>334</v>
      </c>
      <c r="C18" s="52" t="s">
        <v>194</v>
      </c>
      <c r="D18" s="52" t="s">
        <v>150</v>
      </c>
      <c r="E18" s="54" t="s">
        <v>301</v>
      </c>
      <c r="F18" s="54" t="s">
        <v>335</v>
      </c>
      <c r="G18" s="55">
        <v>61.8</v>
      </c>
      <c r="H18" s="55">
        <v>48.5</v>
      </c>
    </row>
    <row r="19" spans="1:8" ht="38.25">
      <c r="A19" s="51" t="s">
        <v>302</v>
      </c>
      <c r="B19" s="51" t="s">
        <v>421</v>
      </c>
      <c r="C19" s="52" t="s">
        <v>194</v>
      </c>
      <c r="D19" s="52" t="s">
        <v>150</v>
      </c>
      <c r="E19" s="54" t="s">
        <v>51</v>
      </c>
      <c r="F19" s="54"/>
      <c r="G19" s="55">
        <f>G20</f>
        <v>5.3</v>
      </c>
      <c r="H19" s="55">
        <f>H20</f>
        <v>0</v>
      </c>
    </row>
    <row r="20" spans="1:8" ht="25.5">
      <c r="A20" s="51" t="s">
        <v>303</v>
      </c>
      <c r="B20" s="51" t="s">
        <v>398</v>
      </c>
      <c r="C20" s="52" t="s">
        <v>194</v>
      </c>
      <c r="D20" s="52" t="s">
        <v>150</v>
      </c>
      <c r="E20" s="54" t="s">
        <v>51</v>
      </c>
      <c r="F20" s="54" t="s">
        <v>399</v>
      </c>
      <c r="G20" s="55">
        <f>G21</f>
        <v>5.3</v>
      </c>
      <c r="H20" s="55">
        <f>H21</f>
        <v>0</v>
      </c>
    </row>
    <row r="21" spans="1:8" ht="25.5">
      <c r="A21" s="51" t="s">
        <v>52</v>
      </c>
      <c r="B21" s="56" t="s">
        <v>37</v>
      </c>
      <c r="C21" s="52" t="s">
        <v>194</v>
      </c>
      <c r="D21" s="52" t="s">
        <v>150</v>
      </c>
      <c r="E21" s="54" t="s">
        <v>51</v>
      </c>
      <c r="F21" s="54" t="s">
        <v>401</v>
      </c>
      <c r="G21" s="55">
        <v>5.3</v>
      </c>
      <c r="H21" s="55">
        <v>0</v>
      </c>
    </row>
    <row r="22" spans="1:8" ht="12.75">
      <c r="A22" s="60" t="s">
        <v>152</v>
      </c>
      <c r="B22" s="45" t="s">
        <v>53</v>
      </c>
      <c r="C22" s="52" t="s">
        <v>194</v>
      </c>
      <c r="D22" s="46" t="s">
        <v>54</v>
      </c>
      <c r="E22" s="50"/>
      <c r="F22" s="50"/>
      <c r="G22" s="49">
        <f aca="true" t="shared" si="0" ref="G22:H24">G23</f>
        <v>25</v>
      </c>
      <c r="H22" s="49">
        <f t="shared" si="0"/>
        <v>0</v>
      </c>
    </row>
    <row r="23" spans="1:8" ht="12.75">
      <c r="A23" s="61" t="s">
        <v>55</v>
      </c>
      <c r="B23" s="51" t="s">
        <v>56</v>
      </c>
      <c r="C23" s="52" t="s">
        <v>194</v>
      </c>
      <c r="D23" s="52" t="s">
        <v>54</v>
      </c>
      <c r="E23" s="62" t="s">
        <v>57</v>
      </c>
      <c r="F23" s="54"/>
      <c r="G23" s="55">
        <f t="shared" si="0"/>
        <v>25</v>
      </c>
      <c r="H23" s="55">
        <f t="shared" si="0"/>
        <v>0</v>
      </c>
    </row>
    <row r="24" spans="1:8" ht="12.75">
      <c r="A24" s="61" t="s">
        <v>163</v>
      </c>
      <c r="B24" s="51" t="s">
        <v>402</v>
      </c>
      <c r="C24" s="52" t="s">
        <v>194</v>
      </c>
      <c r="D24" s="52" t="s">
        <v>54</v>
      </c>
      <c r="E24" s="62" t="s">
        <v>57</v>
      </c>
      <c r="F24" s="54" t="s">
        <v>403</v>
      </c>
      <c r="G24" s="55">
        <f t="shared" si="0"/>
        <v>25</v>
      </c>
      <c r="H24" s="55">
        <f t="shared" si="0"/>
        <v>0</v>
      </c>
    </row>
    <row r="25" spans="1:8" ht="12.75">
      <c r="A25" s="61" t="s">
        <v>396</v>
      </c>
      <c r="B25" s="56" t="s">
        <v>58</v>
      </c>
      <c r="C25" s="52" t="s">
        <v>194</v>
      </c>
      <c r="D25" s="52" t="s">
        <v>54</v>
      </c>
      <c r="E25" s="62" t="s">
        <v>57</v>
      </c>
      <c r="F25" s="54" t="s">
        <v>59</v>
      </c>
      <c r="G25" s="55">
        <v>25</v>
      </c>
      <c r="H25" s="55">
        <v>0</v>
      </c>
    </row>
    <row r="26" spans="1:8" ht="12.75">
      <c r="A26" s="60" t="s">
        <v>304</v>
      </c>
      <c r="B26" s="60" t="s">
        <v>145</v>
      </c>
      <c r="C26" s="52" t="s">
        <v>194</v>
      </c>
      <c r="D26" s="46" t="s">
        <v>186</v>
      </c>
      <c r="E26" s="50"/>
      <c r="F26" s="50"/>
      <c r="G26" s="49">
        <f>G27+G30+G33</f>
        <v>416</v>
      </c>
      <c r="H26" s="49">
        <f>H27+H30+H33</f>
        <v>190.8</v>
      </c>
    </row>
    <row r="27" spans="1:8" ht="63.75">
      <c r="A27" s="61" t="s">
        <v>305</v>
      </c>
      <c r="B27" s="85" t="s">
        <v>17</v>
      </c>
      <c r="C27" s="52" t="s">
        <v>194</v>
      </c>
      <c r="D27" s="52" t="s">
        <v>186</v>
      </c>
      <c r="E27" s="54" t="s">
        <v>306</v>
      </c>
      <c r="F27" s="54"/>
      <c r="G27" s="55">
        <f>G28</f>
        <v>64</v>
      </c>
      <c r="H27" s="55">
        <f>H28</f>
        <v>0</v>
      </c>
    </row>
    <row r="28" spans="1:8" ht="25.5">
      <c r="A28" s="61" t="s">
        <v>307</v>
      </c>
      <c r="B28" s="51" t="s">
        <v>398</v>
      </c>
      <c r="C28" s="52" t="s">
        <v>194</v>
      </c>
      <c r="D28" s="52" t="s">
        <v>186</v>
      </c>
      <c r="E28" s="54" t="s">
        <v>306</v>
      </c>
      <c r="F28" s="54" t="s">
        <v>399</v>
      </c>
      <c r="G28" s="55">
        <f>G29</f>
        <v>64</v>
      </c>
      <c r="H28" s="55">
        <f>H29</f>
        <v>0</v>
      </c>
    </row>
    <row r="29" spans="1:8" ht="25.5">
      <c r="A29" s="61" t="s">
        <v>60</v>
      </c>
      <c r="B29" s="56" t="s">
        <v>37</v>
      </c>
      <c r="C29" s="52" t="s">
        <v>194</v>
      </c>
      <c r="D29" s="52" t="s">
        <v>186</v>
      </c>
      <c r="E29" s="54" t="s">
        <v>306</v>
      </c>
      <c r="F29" s="54" t="s">
        <v>401</v>
      </c>
      <c r="G29" s="55">
        <v>64</v>
      </c>
      <c r="H29" s="55">
        <v>0</v>
      </c>
    </row>
    <row r="30" spans="1:8" ht="38.25">
      <c r="A30" s="61" t="s">
        <v>308</v>
      </c>
      <c r="B30" s="51" t="s">
        <v>312</v>
      </c>
      <c r="C30" s="52" t="s">
        <v>194</v>
      </c>
      <c r="D30" s="52" t="s">
        <v>186</v>
      </c>
      <c r="E30" s="62" t="s">
        <v>313</v>
      </c>
      <c r="F30" s="54"/>
      <c r="G30" s="55">
        <f>G31</f>
        <v>72</v>
      </c>
      <c r="H30" s="55">
        <f>H31</f>
        <v>54</v>
      </c>
    </row>
    <row r="31" spans="1:8" ht="12.75">
      <c r="A31" s="61" t="s">
        <v>309</v>
      </c>
      <c r="B31" s="51" t="s">
        <v>402</v>
      </c>
      <c r="C31" s="52" t="s">
        <v>194</v>
      </c>
      <c r="D31" s="52" t="s">
        <v>186</v>
      </c>
      <c r="E31" s="62" t="s">
        <v>313</v>
      </c>
      <c r="F31" s="54" t="s">
        <v>403</v>
      </c>
      <c r="G31" s="55">
        <f>G32</f>
        <v>72</v>
      </c>
      <c r="H31" s="55">
        <f>H32</f>
        <v>54</v>
      </c>
    </row>
    <row r="32" spans="1:8" ht="12.75">
      <c r="A32" s="61" t="s">
        <v>61</v>
      </c>
      <c r="B32" s="56" t="s">
        <v>334</v>
      </c>
      <c r="C32" s="52" t="s">
        <v>194</v>
      </c>
      <c r="D32" s="52" t="s">
        <v>186</v>
      </c>
      <c r="E32" s="62" t="s">
        <v>313</v>
      </c>
      <c r="F32" s="54" t="s">
        <v>335</v>
      </c>
      <c r="G32" s="55">
        <v>72</v>
      </c>
      <c r="H32" s="55">
        <v>54</v>
      </c>
    </row>
    <row r="33" spans="1:8" ht="105.75" customHeight="1">
      <c r="A33" s="61" t="s">
        <v>310</v>
      </c>
      <c r="B33" s="67" t="s">
        <v>422</v>
      </c>
      <c r="C33" s="52" t="s">
        <v>194</v>
      </c>
      <c r="D33" s="52" t="s">
        <v>186</v>
      </c>
      <c r="E33" s="54" t="s">
        <v>321</v>
      </c>
      <c r="F33" s="54"/>
      <c r="G33" s="55">
        <f>G34</f>
        <v>280</v>
      </c>
      <c r="H33" s="55">
        <f>H34</f>
        <v>136.8</v>
      </c>
    </row>
    <row r="34" spans="1:8" ht="25.5">
      <c r="A34" s="61" t="s">
        <v>311</v>
      </c>
      <c r="B34" s="63" t="s">
        <v>373</v>
      </c>
      <c r="C34" s="52" t="s">
        <v>194</v>
      </c>
      <c r="D34" s="52" t="s">
        <v>186</v>
      </c>
      <c r="E34" s="54" t="s">
        <v>321</v>
      </c>
      <c r="F34" s="54" t="s">
        <v>62</v>
      </c>
      <c r="G34" s="55">
        <f>G35</f>
        <v>280</v>
      </c>
      <c r="H34" s="55">
        <f>H35</f>
        <v>136.8</v>
      </c>
    </row>
    <row r="35" spans="1:8" ht="38.25">
      <c r="A35" s="61" t="s">
        <v>63</v>
      </c>
      <c r="B35" s="64" t="s">
        <v>41</v>
      </c>
      <c r="C35" s="52" t="s">
        <v>194</v>
      </c>
      <c r="D35" s="52" t="s">
        <v>186</v>
      </c>
      <c r="E35" s="54" t="s">
        <v>321</v>
      </c>
      <c r="F35" s="54" t="s">
        <v>343</v>
      </c>
      <c r="G35" s="55">
        <v>280</v>
      </c>
      <c r="H35" s="55">
        <v>136.8</v>
      </c>
    </row>
    <row r="36" spans="1:8" ht="25.5">
      <c r="A36" s="60" t="s">
        <v>298</v>
      </c>
      <c r="B36" s="45" t="s">
        <v>314</v>
      </c>
      <c r="C36" s="52" t="s">
        <v>194</v>
      </c>
      <c r="D36" s="46" t="s">
        <v>315</v>
      </c>
      <c r="E36" s="50"/>
      <c r="F36" s="50"/>
      <c r="G36" s="49">
        <f>G37</f>
        <v>1028.2</v>
      </c>
      <c r="H36" s="49">
        <f>H37</f>
        <v>751.1999999999999</v>
      </c>
    </row>
    <row r="37" spans="1:8" ht="38.25">
      <c r="A37" s="60" t="s">
        <v>151</v>
      </c>
      <c r="B37" s="45" t="s">
        <v>65</v>
      </c>
      <c r="C37" s="52" t="s">
        <v>194</v>
      </c>
      <c r="D37" s="46" t="s">
        <v>164</v>
      </c>
      <c r="E37" s="50"/>
      <c r="F37" s="50"/>
      <c r="G37" s="49">
        <f>G38+G41</f>
        <v>1028.2</v>
      </c>
      <c r="H37" s="49">
        <f>H38+H41</f>
        <v>751.1999999999999</v>
      </c>
    </row>
    <row r="38" spans="1:8" ht="119.25" customHeight="1">
      <c r="A38" s="61" t="s">
        <v>157</v>
      </c>
      <c r="B38" s="81" t="s">
        <v>423</v>
      </c>
      <c r="C38" s="52" t="s">
        <v>194</v>
      </c>
      <c r="D38" s="52" t="s">
        <v>164</v>
      </c>
      <c r="E38" s="54" t="s">
        <v>316</v>
      </c>
      <c r="F38" s="54"/>
      <c r="G38" s="55">
        <f>G39</f>
        <v>931.5</v>
      </c>
      <c r="H38" s="55">
        <f>H39</f>
        <v>695.3</v>
      </c>
    </row>
    <row r="39" spans="1:8" ht="63.75">
      <c r="A39" s="61" t="s">
        <v>158</v>
      </c>
      <c r="B39" s="51" t="s">
        <v>9</v>
      </c>
      <c r="C39" s="52" t="s">
        <v>194</v>
      </c>
      <c r="D39" s="52" t="s">
        <v>164</v>
      </c>
      <c r="E39" s="54" t="s">
        <v>316</v>
      </c>
      <c r="F39" s="54" t="s">
        <v>392</v>
      </c>
      <c r="G39" s="55">
        <f>G40</f>
        <v>931.5</v>
      </c>
      <c r="H39" s="55">
        <f>H40</f>
        <v>695.3</v>
      </c>
    </row>
    <row r="40" spans="1:8" ht="25.5">
      <c r="A40" s="61" t="s">
        <v>393</v>
      </c>
      <c r="B40" s="56" t="s">
        <v>394</v>
      </c>
      <c r="C40" s="52" t="s">
        <v>194</v>
      </c>
      <c r="D40" s="52" t="s">
        <v>164</v>
      </c>
      <c r="E40" s="54" t="s">
        <v>316</v>
      </c>
      <c r="F40" s="54" t="s">
        <v>395</v>
      </c>
      <c r="G40" s="55">
        <v>931.5</v>
      </c>
      <c r="H40" s="55">
        <v>695.3</v>
      </c>
    </row>
    <row r="41" spans="1:8" ht="117.75" customHeight="1">
      <c r="A41" s="61" t="s">
        <v>159</v>
      </c>
      <c r="B41" s="67" t="s">
        <v>424</v>
      </c>
      <c r="C41" s="52" t="s">
        <v>194</v>
      </c>
      <c r="D41" s="52" t="s">
        <v>164</v>
      </c>
      <c r="E41" s="54" t="s">
        <v>322</v>
      </c>
      <c r="F41" s="54"/>
      <c r="G41" s="55">
        <f>G42</f>
        <v>96.7</v>
      </c>
      <c r="H41" s="55">
        <f>H42</f>
        <v>55.9</v>
      </c>
    </row>
    <row r="42" spans="1:8" ht="25.5">
      <c r="A42" s="61" t="s">
        <v>160</v>
      </c>
      <c r="B42" s="51" t="s">
        <v>398</v>
      </c>
      <c r="C42" s="52" t="s">
        <v>194</v>
      </c>
      <c r="D42" s="52" t="s">
        <v>164</v>
      </c>
      <c r="E42" s="54" t="s">
        <v>322</v>
      </c>
      <c r="F42" s="54" t="s">
        <v>399</v>
      </c>
      <c r="G42" s="55">
        <f>G43</f>
        <v>96.7</v>
      </c>
      <c r="H42" s="55">
        <f>H43</f>
        <v>55.9</v>
      </c>
    </row>
    <row r="43" spans="1:8" ht="25.5">
      <c r="A43" s="61" t="s">
        <v>47</v>
      </c>
      <c r="B43" s="56" t="s">
        <v>37</v>
      </c>
      <c r="C43" s="52" t="s">
        <v>194</v>
      </c>
      <c r="D43" s="52" t="s">
        <v>164</v>
      </c>
      <c r="E43" s="54" t="s">
        <v>322</v>
      </c>
      <c r="F43" s="54" t="s">
        <v>401</v>
      </c>
      <c r="G43" s="55">
        <v>96.7</v>
      </c>
      <c r="H43" s="55">
        <v>55.9</v>
      </c>
    </row>
    <row r="44" spans="1:8" ht="12.75">
      <c r="A44" s="45" t="s">
        <v>317</v>
      </c>
      <c r="B44" s="45" t="s">
        <v>318</v>
      </c>
      <c r="C44" s="52" t="s">
        <v>194</v>
      </c>
      <c r="D44" s="46" t="s">
        <v>319</v>
      </c>
      <c r="E44" s="62"/>
      <c r="F44" s="54"/>
      <c r="G44" s="49">
        <f>G45+G49</f>
        <v>747.3</v>
      </c>
      <c r="H44" s="49">
        <f>H45+H49</f>
        <v>246.8</v>
      </c>
    </row>
    <row r="45" spans="1:8" ht="12.75">
      <c r="A45" s="65" t="s">
        <v>151</v>
      </c>
      <c r="B45" s="58" t="s">
        <v>320</v>
      </c>
      <c r="C45" s="52" t="s">
        <v>194</v>
      </c>
      <c r="D45" s="46" t="s">
        <v>199</v>
      </c>
      <c r="E45" s="48"/>
      <c r="F45" s="50"/>
      <c r="G45" s="49">
        <f aca="true" t="shared" si="1" ref="G45:H47">G46</f>
        <v>200</v>
      </c>
      <c r="H45" s="49">
        <f t="shared" si="1"/>
        <v>0</v>
      </c>
    </row>
    <row r="46" spans="1:8" ht="155.25" customHeight="1">
      <c r="A46" s="66" t="s">
        <v>157</v>
      </c>
      <c r="B46" s="85" t="s">
        <v>42</v>
      </c>
      <c r="C46" s="52" t="s">
        <v>194</v>
      </c>
      <c r="D46" s="52" t="s">
        <v>199</v>
      </c>
      <c r="E46" s="62" t="s">
        <v>66</v>
      </c>
      <c r="F46" s="54"/>
      <c r="G46" s="55">
        <f t="shared" si="1"/>
        <v>200</v>
      </c>
      <c r="H46" s="55">
        <f t="shared" si="1"/>
        <v>0</v>
      </c>
    </row>
    <row r="47" spans="1:8" ht="25.5">
      <c r="A47" s="66" t="s">
        <v>158</v>
      </c>
      <c r="B47" s="63" t="s">
        <v>373</v>
      </c>
      <c r="C47" s="52" t="s">
        <v>194</v>
      </c>
      <c r="D47" s="52" t="s">
        <v>199</v>
      </c>
      <c r="E47" s="62" t="s">
        <v>66</v>
      </c>
      <c r="F47" s="54" t="s">
        <v>62</v>
      </c>
      <c r="G47" s="55">
        <f t="shared" si="1"/>
        <v>200</v>
      </c>
      <c r="H47" s="55">
        <f t="shared" si="1"/>
        <v>0</v>
      </c>
    </row>
    <row r="48" spans="1:8" ht="38.25">
      <c r="A48" s="66" t="s">
        <v>393</v>
      </c>
      <c r="B48" s="64" t="s">
        <v>41</v>
      </c>
      <c r="C48" s="52" t="s">
        <v>194</v>
      </c>
      <c r="D48" s="52" t="s">
        <v>199</v>
      </c>
      <c r="E48" s="62" t="s">
        <v>66</v>
      </c>
      <c r="F48" s="54" t="s">
        <v>343</v>
      </c>
      <c r="G48" s="55">
        <v>200</v>
      </c>
      <c r="H48" s="55">
        <v>0</v>
      </c>
    </row>
    <row r="49" spans="1:8" ht="12.75">
      <c r="A49" s="60" t="s">
        <v>152</v>
      </c>
      <c r="B49" s="45" t="s">
        <v>187</v>
      </c>
      <c r="C49" s="52" t="s">
        <v>194</v>
      </c>
      <c r="D49" s="46" t="s">
        <v>188</v>
      </c>
      <c r="E49" s="62"/>
      <c r="F49" s="54"/>
      <c r="G49" s="49">
        <f aca="true" t="shared" si="2" ref="G49:H51">G50</f>
        <v>547.3</v>
      </c>
      <c r="H49" s="49">
        <f t="shared" si="2"/>
        <v>246.8</v>
      </c>
    </row>
    <row r="50" spans="1:8" ht="63.75">
      <c r="A50" s="61" t="s">
        <v>162</v>
      </c>
      <c r="B50" s="67" t="s">
        <v>43</v>
      </c>
      <c r="C50" s="52" t="s">
        <v>194</v>
      </c>
      <c r="D50" s="52" t="s">
        <v>188</v>
      </c>
      <c r="E50" s="62" t="s">
        <v>67</v>
      </c>
      <c r="F50" s="54"/>
      <c r="G50" s="55">
        <f t="shared" si="2"/>
        <v>547.3</v>
      </c>
      <c r="H50" s="55">
        <f t="shared" si="2"/>
        <v>246.8</v>
      </c>
    </row>
    <row r="51" spans="1:8" ht="25.5">
      <c r="A51" s="61" t="s">
        <v>163</v>
      </c>
      <c r="B51" s="51" t="s">
        <v>398</v>
      </c>
      <c r="C51" s="52" t="s">
        <v>194</v>
      </c>
      <c r="D51" s="52" t="s">
        <v>188</v>
      </c>
      <c r="E51" s="62" t="s">
        <v>67</v>
      </c>
      <c r="F51" s="54" t="s">
        <v>399</v>
      </c>
      <c r="G51" s="55">
        <f t="shared" si="2"/>
        <v>547.3</v>
      </c>
      <c r="H51" s="55">
        <f t="shared" si="2"/>
        <v>246.8</v>
      </c>
    </row>
    <row r="52" spans="1:8" ht="25.5">
      <c r="A52" s="61" t="s">
        <v>396</v>
      </c>
      <c r="B52" s="56" t="s">
        <v>37</v>
      </c>
      <c r="C52" s="52" t="s">
        <v>194</v>
      </c>
      <c r="D52" s="52" t="s">
        <v>188</v>
      </c>
      <c r="E52" s="62" t="s">
        <v>67</v>
      </c>
      <c r="F52" s="54" t="s">
        <v>401</v>
      </c>
      <c r="G52" s="55">
        <v>547.3</v>
      </c>
      <c r="H52" s="55">
        <v>246.8</v>
      </c>
    </row>
    <row r="53" spans="1:8" ht="12.75">
      <c r="A53" s="45" t="s">
        <v>323</v>
      </c>
      <c r="B53" s="45" t="s">
        <v>324</v>
      </c>
      <c r="C53" s="52" t="s">
        <v>194</v>
      </c>
      <c r="D53" s="46" t="s">
        <v>325</v>
      </c>
      <c r="E53" s="62"/>
      <c r="F53" s="54"/>
      <c r="G53" s="49">
        <f aca="true" t="shared" si="3" ref="G53:H58">G54</f>
        <v>12795.2</v>
      </c>
      <c r="H53" s="49">
        <f t="shared" si="3"/>
        <v>10547.400000000001</v>
      </c>
    </row>
    <row r="54" spans="1:8" ht="12.75">
      <c r="A54" s="60" t="s">
        <v>151</v>
      </c>
      <c r="B54" s="45" t="s">
        <v>147</v>
      </c>
      <c r="C54" s="52" t="s">
        <v>194</v>
      </c>
      <c r="D54" s="46" t="s">
        <v>165</v>
      </c>
      <c r="E54" s="50"/>
      <c r="F54" s="50"/>
      <c r="G54" s="49">
        <f t="shared" si="3"/>
        <v>12795.2</v>
      </c>
      <c r="H54" s="49">
        <f t="shared" si="3"/>
        <v>10547.400000000001</v>
      </c>
    </row>
    <row r="55" spans="1:8" ht="76.5">
      <c r="A55" s="68" t="s">
        <v>157</v>
      </c>
      <c r="B55" s="67" t="s">
        <v>44</v>
      </c>
      <c r="C55" s="69" t="s">
        <v>194</v>
      </c>
      <c r="D55" s="52" t="s">
        <v>165</v>
      </c>
      <c r="E55" s="54" t="s">
        <v>68</v>
      </c>
      <c r="F55" s="54"/>
      <c r="G55" s="55">
        <f>G56+G58</f>
        <v>12795.2</v>
      </c>
      <c r="H55" s="55">
        <f>H56+H58</f>
        <v>10547.400000000001</v>
      </c>
    </row>
    <row r="56" spans="1:8" ht="63.75">
      <c r="A56" s="68" t="s">
        <v>158</v>
      </c>
      <c r="B56" s="51" t="s">
        <v>9</v>
      </c>
      <c r="C56" s="69" t="s">
        <v>194</v>
      </c>
      <c r="D56" s="52" t="s">
        <v>165</v>
      </c>
      <c r="E56" s="54" t="s">
        <v>68</v>
      </c>
      <c r="F56" s="54" t="s">
        <v>392</v>
      </c>
      <c r="G56" s="55">
        <f>G57</f>
        <v>237.2</v>
      </c>
      <c r="H56" s="55">
        <f>H57</f>
        <v>230.7</v>
      </c>
    </row>
    <row r="57" spans="1:8" ht="25.5">
      <c r="A57" s="68" t="s">
        <v>393</v>
      </c>
      <c r="B57" s="56" t="s">
        <v>394</v>
      </c>
      <c r="C57" s="69" t="s">
        <v>194</v>
      </c>
      <c r="D57" s="52" t="s">
        <v>165</v>
      </c>
      <c r="E57" s="54" t="s">
        <v>68</v>
      </c>
      <c r="F57" s="54" t="s">
        <v>395</v>
      </c>
      <c r="G57" s="55">
        <v>237.2</v>
      </c>
      <c r="H57" s="55">
        <v>230.7</v>
      </c>
    </row>
    <row r="58" spans="1:8" ht="25.5">
      <c r="A58" s="68" t="s">
        <v>158</v>
      </c>
      <c r="B58" s="51" t="s">
        <v>398</v>
      </c>
      <c r="C58" s="69" t="s">
        <v>194</v>
      </c>
      <c r="D58" s="52" t="s">
        <v>165</v>
      </c>
      <c r="E58" s="54" t="s">
        <v>68</v>
      </c>
      <c r="F58" s="54" t="s">
        <v>399</v>
      </c>
      <c r="G58" s="55">
        <f t="shared" si="3"/>
        <v>12558</v>
      </c>
      <c r="H58" s="55">
        <f t="shared" si="3"/>
        <v>10316.7</v>
      </c>
    </row>
    <row r="59" spans="1:8" ht="38.25">
      <c r="A59" s="68" t="s">
        <v>393</v>
      </c>
      <c r="B59" s="56" t="s">
        <v>372</v>
      </c>
      <c r="C59" s="69" t="s">
        <v>194</v>
      </c>
      <c r="D59" s="52" t="s">
        <v>165</v>
      </c>
      <c r="E59" s="54" t="s">
        <v>68</v>
      </c>
      <c r="F59" s="54" t="s">
        <v>401</v>
      </c>
      <c r="G59" s="55">
        <v>12558</v>
      </c>
      <c r="H59" s="55">
        <v>10316.7</v>
      </c>
    </row>
    <row r="60" spans="1:8" ht="12.75">
      <c r="A60" s="60" t="s">
        <v>326</v>
      </c>
      <c r="B60" s="45" t="s">
        <v>69</v>
      </c>
      <c r="C60" s="52" t="s">
        <v>194</v>
      </c>
      <c r="D60" s="46" t="s">
        <v>70</v>
      </c>
      <c r="E60" s="54"/>
      <c r="F60" s="54"/>
      <c r="G60" s="49">
        <f aca="true" t="shared" si="4" ref="G60:H63">G61</f>
        <v>21.3</v>
      </c>
      <c r="H60" s="49">
        <f t="shared" si="4"/>
        <v>21.3</v>
      </c>
    </row>
    <row r="61" spans="1:8" ht="25.5">
      <c r="A61" s="60" t="s">
        <v>151</v>
      </c>
      <c r="B61" s="45" t="s">
        <v>18</v>
      </c>
      <c r="C61" s="52" t="s">
        <v>194</v>
      </c>
      <c r="D61" s="46" t="s">
        <v>71</v>
      </c>
      <c r="E61" s="70"/>
      <c r="F61" s="54"/>
      <c r="G61" s="49">
        <f t="shared" si="4"/>
        <v>21.3</v>
      </c>
      <c r="H61" s="49">
        <f t="shared" si="4"/>
        <v>21.3</v>
      </c>
    </row>
    <row r="62" spans="1:8" ht="91.5" customHeight="1">
      <c r="A62" s="61" t="s">
        <v>157</v>
      </c>
      <c r="B62" s="51" t="s">
        <v>427</v>
      </c>
      <c r="C62" s="52" t="s">
        <v>194</v>
      </c>
      <c r="D62" s="52" t="s">
        <v>71</v>
      </c>
      <c r="E62" s="54" t="s">
        <v>72</v>
      </c>
      <c r="F62" s="54"/>
      <c r="G62" s="55">
        <f t="shared" si="4"/>
        <v>21.3</v>
      </c>
      <c r="H62" s="55">
        <f t="shared" si="4"/>
        <v>21.3</v>
      </c>
    </row>
    <row r="63" spans="1:8" ht="25.5">
      <c r="A63" s="61" t="s">
        <v>158</v>
      </c>
      <c r="B63" s="51" t="s">
        <v>398</v>
      </c>
      <c r="C63" s="52" t="s">
        <v>194</v>
      </c>
      <c r="D63" s="52" t="s">
        <v>71</v>
      </c>
      <c r="E63" s="54" t="s">
        <v>72</v>
      </c>
      <c r="F63" s="54" t="s">
        <v>399</v>
      </c>
      <c r="G63" s="55">
        <f t="shared" si="4"/>
        <v>21.3</v>
      </c>
      <c r="H63" s="55">
        <f t="shared" si="4"/>
        <v>21.3</v>
      </c>
    </row>
    <row r="64" spans="1:8" ht="25.5">
      <c r="A64" s="61" t="s">
        <v>393</v>
      </c>
      <c r="B64" s="56" t="s">
        <v>37</v>
      </c>
      <c r="C64" s="52" t="s">
        <v>194</v>
      </c>
      <c r="D64" s="52" t="s">
        <v>71</v>
      </c>
      <c r="E64" s="54" t="s">
        <v>72</v>
      </c>
      <c r="F64" s="54" t="s">
        <v>401</v>
      </c>
      <c r="G64" s="55">
        <v>21.3</v>
      </c>
      <c r="H64" s="55">
        <v>21.3</v>
      </c>
    </row>
    <row r="65" spans="1:8" ht="12.75">
      <c r="A65" s="60" t="s">
        <v>327</v>
      </c>
      <c r="B65" s="45" t="s">
        <v>330</v>
      </c>
      <c r="C65" s="52" t="s">
        <v>194</v>
      </c>
      <c r="D65" s="46" t="s">
        <v>331</v>
      </c>
      <c r="E65" s="50"/>
      <c r="F65" s="50"/>
      <c r="G65" s="49">
        <f>G66+G70+G74</f>
        <v>1131.4</v>
      </c>
      <c r="H65" s="49">
        <f>H66+H70+H74</f>
        <v>655.4000000000001</v>
      </c>
    </row>
    <row r="66" spans="1:8" ht="25.5">
      <c r="A66" s="60" t="s">
        <v>151</v>
      </c>
      <c r="B66" s="45" t="s">
        <v>344</v>
      </c>
      <c r="C66" s="52" t="s">
        <v>194</v>
      </c>
      <c r="D66" s="46" t="s">
        <v>345</v>
      </c>
      <c r="E66" s="50"/>
      <c r="F66" s="50"/>
      <c r="G66" s="49">
        <f aca="true" t="shared" si="5" ref="G66:H68">G67</f>
        <v>200</v>
      </c>
      <c r="H66" s="49">
        <f t="shared" si="5"/>
        <v>56.8</v>
      </c>
    </row>
    <row r="67" spans="1:8" ht="105" customHeight="1">
      <c r="A67" s="61" t="s">
        <v>157</v>
      </c>
      <c r="B67" s="51" t="s">
        <v>428</v>
      </c>
      <c r="C67" s="52" t="s">
        <v>194</v>
      </c>
      <c r="D67" s="52" t="s">
        <v>345</v>
      </c>
      <c r="E67" s="54" t="s">
        <v>346</v>
      </c>
      <c r="F67" s="54"/>
      <c r="G67" s="55">
        <f t="shared" si="5"/>
        <v>200</v>
      </c>
      <c r="H67" s="55">
        <f t="shared" si="5"/>
        <v>56.8</v>
      </c>
    </row>
    <row r="68" spans="1:8" ht="25.5">
      <c r="A68" s="61" t="s">
        <v>158</v>
      </c>
      <c r="B68" s="51" t="s">
        <v>398</v>
      </c>
      <c r="C68" s="52" t="s">
        <v>194</v>
      </c>
      <c r="D68" s="52" t="s">
        <v>345</v>
      </c>
      <c r="E68" s="54" t="s">
        <v>346</v>
      </c>
      <c r="F68" s="54" t="s">
        <v>399</v>
      </c>
      <c r="G68" s="55">
        <f t="shared" si="5"/>
        <v>200</v>
      </c>
      <c r="H68" s="55">
        <f t="shared" si="5"/>
        <v>56.8</v>
      </c>
    </row>
    <row r="69" spans="1:8" ht="25.5">
      <c r="A69" s="61" t="s">
        <v>393</v>
      </c>
      <c r="B69" s="56" t="s">
        <v>37</v>
      </c>
      <c r="C69" s="52" t="s">
        <v>194</v>
      </c>
      <c r="D69" s="52" t="s">
        <v>345</v>
      </c>
      <c r="E69" s="54" t="s">
        <v>346</v>
      </c>
      <c r="F69" s="54" t="s">
        <v>401</v>
      </c>
      <c r="G69" s="55">
        <v>200</v>
      </c>
      <c r="H69" s="55">
        <v>56.8</v>
      </c>
    </row>
    <row r="70" spans="1:8" ht="12.75">
      <c r="A70" s="60" t="s">
        <v>152</v>
      </c>
      <c r="B70" s="45" t="s">
        <v>141</v>
      </c>
      <c r="C70" s="52" t="s">
        <v>194</v>
      </c>
      <c r="D70" s="46" t="s">
        <v>166</v>
      </c>
      <c r="E70" s="50"/>
      <c r="F70" s="50"/>
      <c r="G70" s="49">
        <f aca="true" t="shared" si="6" ref="G70:H72">G71</f>
        <v>200</v>
      </c>
      <c r="H70" s="49">
        <f t="shared" si="6"/>
        <v>131</v>
      </c>
    </row>
    <row r="71" spans="1:8" ht="54.75" customHeight="1">
      <c r="A71" s="61" t="s">
        <v>162</v>
      </c>
      <c r="B71" s="51" t="s">
        <v>429</v>
      </c>
      <c r="C71" s="52" t="s">
        <v>194</v>
      </c>
      <c r="D71" s="52" t="s">
        <v>166</v>
      </c>
      <c r="E71" s="62" t="s">
        <v>73</v>
      </c>
      <c r="F71" s="54"/>
      <c r="G71" s="55">
        <f t="shared" si="6"/>
        <v>200</v>
      </c>
      <c r="H71" s="55">
        <f t="shared" si="6"/>
        <v>131</v>
      </c>
    </row>
    <row r="72" spans="1:8" ht="25.5">
      <c r="A72" s="61" t="s">
        <v>163</v>
      </c>
      <c r="B72" s="51" t="s">
        <v>398</v>
      </c>
      <c r="C72" s="52" t="s">
        <v>194</v>
      </c>
      <c r="D72" s="52" t="s">
        <v>166</v>
      </c>
      <c r="E72" s="62" t="s">
        <v>73</v>
      </c>
      <c r="F72" s="54" t="s">
        <v>399</v>
      </c>
      <c r="G72" s="55">
        <f t="shared" si="6"/>
        <v>200</v>
      </c>
      <c r="H72" s="55">
        <f t="shared" si="6"/>
        <v>131</v>
      </c>
    </row>
    <row r="73" spans="1:8" ht="25.5">
      <c r="A73" s="61" t="s">
        <v>396</v>
      </c>
      <c r="B73" s="56" t="s">
        <v>37</v>
      </c>
      <c r="C73" s="52" t="s">
        <v>194</v>
      </c>
      <c r="D73" s="52" t="s">
        <v>166</v>
      </c>
      <c r="E73" s="62" t="s">
        <v>73</v>
      </c>
      <c r="F73" s="54" t="s">
        <v>401</v>
      </c>
      <c r="G73" s="55">
        <v>200</v>
      </c>
      <c r="H73" s="55">
        <v>131</v>
      </c>
    </row>
    <row r="74" spans="1:8" ht="12.75">
      <c r="A74" s="60" t="s">
        <v>304</v>
      </c>
      <c r="B74" s="45" t="s">
        <v>114</v>
      </c>
      <c r="C74" s="46" t="s">
        <v>194</v>
      </c>
      <c r="D74" s="46" t="s">
        <v>189</v>
      </c>
      <c r="E74" s="62"/>
      <c r="F74" s="54"/>
      <c r="G74" s="49">
        <f>G75+G78+G81+G84</f>
        <v>731.4000000000001</v>
      </c>
      <c r="H74" s="49">
        <f>H75+H78+H81+H84</f>
        <v>467.6</v>
      </c>
    </row>
    <row r="75" spans="1:8" ht="76.5">
      <c r="A75" s="61" t="s">
        <v>305</v>
      </c>
      <c r="B75" s="67" t="s">
        <v>430</v>
      </c>
      <c r="C75" s="52" t="s">
        <v>194</v>
      </c>
      <c r="D75" s="52" t="s">
        <v>189</v>
      </c>
      <c r="E75" s="62" t="s">
        <v>74</v>
      </c>
      <c r="F75" s="54"/>
      <c r="G75" s="55">
        <f>G76</f>
        <v>267.7</v>
      </c>
      <c r="H75" s="55">
        <f>H76</f>
        <v>204.8</v>
      </c>
    </row>
    <row r="76" spans="1:8" ht="25.5">
      <c r="A76" s="61" t="s">
        <v>307</v>
      </c>
      <c r="B76" s="51" t="s">
        <v>398</v>
      </c>
      <c r="C76" s="52" t="s">
        <v>194</v>
      </c>
      <c r="D76" s="52" t="s">
        <v>189</v>
      </c>
      <c r="E76" s="62" t="s">
        <v>74</v>
      </c>
      <c r="F76" s="54" t="s">
        <v>399</v>
      </c>
      <c r="G76" s="55">
        <f>G77</f>
        <v>267.7</v>
      </c>
      <c r="H76" s="55">
        <f>H77</f>
        <v>204.8</v>
      </c>
    </row>
    <row r="77" spans="1:8" ht="25.5">
      <c r="A77" s="61" t="s">
        <v>60</v>
      </c>
      <c r="B77" s="56" t="s">
        <v>37</v>
      </c>
      <c r="C77" s="52" t="s">
        <v>194</v>
      </c>
      <c r="D77" s="52" t="s">
        <v>189</v>
      </c>
      <c r="E77" s="62" t="s">
        <v>74</v>
      </c>
      <c r="F77" s="54" t="s">
        <v>401</v>
      </c>
      <c r="G77" s="55">
        <v>267.7</v>
      </c>
      <c r="H77" s="55">
        <v>204.8</v>
      </c>
    </row>
    <row r="78" spans="1:8" ht="89.25">
      <c r="A78" s="61" t="s">
        <v>308</v>
      </c>
      <c r="B78" s="85" t="s">
        <v>45</v>
      </c>
      <c r="C78" s="52" t="s">
        <v>194</v>
      </c>
      <c r="D78" s="52" t="s">
        <v>189</v>
      </c>
      <c r="E78" s="62" t="s">
        <v>75</v>
      </c>
      <c r="F78" s="54"/>
      <c r="G78" s="55">
        <f>G79</f>
        <v>250</v>
      </c>
      <c r="H78" s="55">
        <f>H79</f>
        <v>181.9</v>
      </c>
    </row>
    <row r="79" spans="1:8" ht="63.75">
      <c r="A79" s="61" t="s">
        <v>309</v>
      </c>
      <c r="B79" s="51" t="s">
        <v>9</v>
      </c>
      <c r="C79" s="52" t="s">
        <v>194</v>
      </c>
      <c r="D79" s="52" t="s">
        <v>189</v>
      </c>
      <c r="E79" s="62" t="s">
        <v>75</v>
      </c>
      <c r="F79" s="54" t="s">
        <v>392</v>
      </c>
      <c r="G79" s="55">
        <f>G80</f>
        <v>250</v>
      </c>
      <c r="H79" s="55">
        <f>H80</f>
        <v>181.9</v>
      </c>
    </row>
    <row r="80" spans="1:8" ht="25.5">
      <c r="A80" s="61" t="s">
        <v>61</v>
      </c>
      <c r="B80" s="56" t="s">
        <v>394</v>
      </c>
      <c r="C80" s="52" t="s">
        <v>194</v>
      </c>
      <c r="D80" s="52" t="s">
        <v>189</v>
      </c>
      <c r="E80" s="62" t="s">
        <v>75</v>
      </c>
      <c r="F80" s="54" t="s">
        <v>395</v>
      </c>
      <c r="G80" s="55">
        <v>250</v>
      </c>
      <c r="H80" s="55">
        <v>181.9</v>
      </c>
    </row>
    <row r="81" spans="1:8" ht="91.5" customHeight="1">
      <c r="A81" s="61" t="s">
        <v>310</v>
      </c>
      <c r="B81" s="67" t="s">
        <v>432</v>
      </c>
      <c r="C81" s="52" t="s">
        <v>194</v>
      </c>
      <c r="D81" s="52" t="s">
        <v>189</v>
      </c>
      <c r="E81" s="62" t="s">
        <v>76</v>
      </c>
      <c r="F81" s="54"/>
      <c r="G81" s="55">
        <f>G82</f>
        <v>181.7</v>
      </c>
      <c r="H81" s="55">
        <f>H82</f>
        <v>64.9</v>
      </c>
    </row>
    <row r="82" spans="1:8" ht="25.5">
      <c r="A82" s="61" t="s">
        <v>311</v>
      </c>
      <c r="B82" s="51" t="s">
        <v>398</v>
      </c>
      <c r="C82" s="52" t="s">
        <v>194</v>
      </c>
      <c r="D82" s="52" t="s">
        <v>189</v>
      </c>
      <c r="E82" s="62" t="s">
        <v>76</v>
      </c>
      <c r="F82" s="54" t="s">
        <v>399</v>
      </c>
      <c r="G82" s="55">
        <f>G83</f>
        <v>181.7</v>
      </c>
      <c r="H82" s="55">
        <f>H83</f>
        <v>64.9</v>
      </c>
    </row>
    <row r="83" spans="1:8" ht="25.5">
      <c r="A83" s="61" t="s">
        <v>63</v>
      </c>
      <c r="B83" s="56" t="s">
        <v>37</v>
      </c>
      <c r="C83" s="52" t="s">
        <v>194</v>
      </c>
      <c r="D83" s="52" t="s">
        <v>189</v>
      </c>
      <c r="E83" s="62" t="s">
        <v>76</v>
      </c>
      <c r="F83" s="54" t="s">
        <v>401</v>
      </c>
      <c r="G83" s="55">
        <v>181.7</v>
      </c>
      <c r="H83" s="55">
        <v>64.9</v>
      </c>
    </row>
    <row r="84" spans="1:8" ht="91.5" customHeight="1">
      <c r="A84" s="61" t="s">
        <v>77</v>
      </c>
      <c r="B84" s="67" t="s">
        <v>433</v>
      </c>
      <c r="C84" s="52" t="s">
        <v>194</v>
      </c>
      <c r="D84" s="52" t="s">
        <v>189</v>
      </c>
      <c r="E84" s="62" t="s">
        <v>78</v>
      </c>
      <c r="F84" s="54"/>
      <c r="G84" s="55">
        <f>G85</f>
        <v>32</v>
      </c>
      <c r="H84" s="55">
        <f>H85</f>
        <v>16</v>
      </c>
    </row>
    <row r="85" spans="1:8" ht="25.5">
      <c r="A85" s="61" t="s">
        <v>79</v>
      </c>
      <c r="B85" s="51" t="s">
        <v>398</v>
      </c>
      <c r="C85" s="52" t="s">
        <v>194</v>
      </c>
      <c r="D85" s="52" t="s">
        <v>189</v>
      </c>
      <c r="E85" s="62" t="s">
        <v>78</v>
      </c>
      <c r="F85" s="54" t="s">
        <v>399</v>
      </c>
      <c r="G85" s="55">
        <f>G86</f>
        <v>32</v>
      </c>
      <c r="H85" s="55">
        <f>H86</f>
        <v>16</v>
      </c>
    </row>
    <row r="86" spans="1:8" ht="25.5">
      <c r="A86" s="61" t="s">
        <v>80</v>
      </c>
      <c r="B86" s="56" t="s">
        <v>37</v>
      </c>
      <c r="C86" s="52" t="s">
        <v>194</v>
      </c>
      <c r="D86" s="52" t="s">
        <v>189</v>
      </c>
      <c r="E86" s="62" t="s">
        <v>78</v>
      </c>
      <c r="F86" s="54" t="s">
        <v>401</v>
      </c>
      <c r="G86" s="55">
        <v>32</v>
      </c>
      <c r="H86" s="55">
        <v>16</v>
      </c>
    </row>
    <row r="87" spans="1:8" ht="12.75">
      <c r="A87" s="45" t="s">
        <v>119</v>
      </c>
      <c r="B87" s="45" t="s">
        <v>120</v>
      </c>
      <c r="C87" s="46" t="s">
        <v>194</v>
      </c>
      <c r="D87" s="46" t="s">
        <v>121</v>
      </c>
      <c r="E87" s="50"/>
      <c r="F87" s="50"/>
      <c r="G87" s="49">
        <f>G88+G95</f>
        <v>2657.5</v>
      </c>
      <c r="H87" s="49">
        <f>H88+H95</f>
        <v>1603.3</v>
      </c>
    </row>
    <row r="88" spans="1:8" ht="12.75">
      <c r="A88" s="45" t="s">
        <v>151</v>
      </c>
      <c r="B88" s="45" t="s">
        <v>142</v>
      </c>
      <c r="C88" s="46" t="s">
        <v>194</v>
      </c>
      <c r="D88" s="46" t="s">
        <v>167</v>
      </c>
      <c r="E88" s="50"/>
      <c r="F88" s="50"/>
      <c r="G88" s="49">
        <f>G89+G92</f>
        <v>1508.3</v>
      </c>
      <c r="H88" s="49">
        <f>H89+H92</f>
        <v>825.6</v>
      </c>
    </row>
    <row r="89" spans="1:8" ht="78.75" customHeight="1">
      <c r="A89" s="51" t="s">
        <v>157</v>
      </c>
      <c r="B89" s="51" t="s">
        <v>434</v>
      </c>
      <c r="C89" s="52" t="s">
        <v>194</v>
      </c>
      <c r="D89" s="52" t="s">
        <v>167</v>
      </c>
      <c r="E89" s="62" t="s">
        <v>81</v>
      </c>
      <c r="F89" s="54"/>
      <c r="G89" s="55">
        <f>G90</f>
        <v>1407.3</v>
      </c>
      <c r="H89" s="55">
        <f>H90</f>
        <v>724.6</v>
      </c>
    </row>
    <row r="90" spans="1:8" ht="26.25">
      <c r="A90" s="71" t="s">
        <v>158</v>
      </c>
      <c r="B90" s="51" t="s">
        <v>398</v>
      </c>
      <c r="C90" s="52" t="s">
        <v>194</v>
      </c>
      <c r="D90" s="52" t="s">
        <v>167</v>
      </c>
      <c r="E90" s="62" t="s">
        <v>81</v>
      </c>
      <c r="F90" s="54" t="s">
        <v>399</v>
      </c>
      <c r="G90" s="55">
        <f>G91</f>
        <v>1407.3</v>
      </c>
      <c r="H90" s="55">
        <f>H91</f>
        <v>724.6</v>
      </c>
    </row>
    <row r="91" spans="1:8" ht="26.25">
      <c r="A91" s="71" t="s">
        <v>393</v>
      </c>
      <c r="B91" s="56" t="s">
        <v>37</v>
      </c>
      <c r="C91" s="52" t="s">
        <v>194</v>
      </c>
      <c r="D91" s="52" t="s">
        <v>167</v>
      </c>
      <c r="E91" s="62" t="s">
        <v>81</v>
      </c>
      <c r="F91" s="54" t="s">
        <v>401</v>
      </c>
      <c r="G91" s="55">
        <v>1407.3</v>
      </c>
      <c r="H91" s="55">
        <v>724.6</v>
      </c>
    </row>
    <row r="92" spans="1:8" ht="65.25" customHeight="1">
      <c r="A92" s="51" t="s">
        <v>159</v>
      </c>
      <c r="B92" s="51" t="s">
        <v>435</v>
      </c>
      <c r="C92" s="52" t="s">
        <v>194</v>
      </c>
      <c r="D92" s="52" t="s">
        <v>167</v>
      </c>
      <c r="E92" s="62" t="s">
        <v>82</v>
      </c>
      <c r="F92" s="54"/>
      <c r="G92" s="55">
        <f>G93</f>
        <v>101</v>
      </c>
      <c r="H92" s="55">
        <f>H93</f>
        <v>101</v>
      </c>
    </row>
    <row r="93" spans="1:8" ht="25.5">
      <c r="A93" s="51" t="s">
        <v>160</v>
      </c>
      <c r="B93" s="51" t="s">
        <v>398</v>
      </c>
      <c r="C93" s="52" t="s">
        <v>194</v>
      </c>
      <c r="D93" s="52" t="s">
        <v>167</v>
      </c>
      <c r="E93" s="62" t="s">
        <v>82</v>
      </c>
      <c r="F93" s="54" t="s">
        <v>399</v>
      </c>
      <c r="G93" s="55">
        <f>G94</f>
        <v>101</v>
      </c>
      <c r="H93" s="55">
        <f>H94</f>
        <v>101</v>
      </c>
    </row>
    <row r="94" spans="1:8" ht="38.25">
      <c r="A94" s="51" t="s">
        <v>47</v>
      </c>
      <c r="B94" s="56" t="s">
        <v>372</v>
      </c>
      <c r="C94" s="52" t="s">
        <v>194</v>
      </c>
      <c r="D94" s="52" t="s">
        <v>167</v>
      </c>
      <c r="E94" s="62" t="s">
        <v>82</v>
      </c>
      <c r="F94" s="54" t="s">
        <v>401</v>
      </c>
      <c r="G94" s="55">
        <v>101</v>
      </c>
      <c r="H94" s="55">
        <v>101</v>
      </c>
    </row>
    <row r="95" spans="1:8" ht="25.5">
      <c r="A95" s="45" t="s">
        <v>152</v>
      </c>
      <c r="B95" s="45" t="s">
        <v>110</v>
      </c>
      <c r="C95" s="46" t="s">
        <v>194</v>
      </c>
      <c r="D95" s="46" t="s">
        <v>111</v>
      </c>
      <c r="E95" s="62"/>
      <c r="F95" s="54"/>
      <c r="G95" s="49">
        <f>G96</f>
        <v>1149.2</v>
      </c>
      <c r="H95" s="49">
        <f>H96</f>
        <v>777.6999999999999</v>
      </c>
    </row>
    <row r="96" spans="1:8" ht="63.75">
      <c r="A96" s="61" t="s">
        <v>176</v>
      </c>
      <c r="B96" s="51" t="s">
        <v>0</v>
      </c>
      <c r="C96" s="52" t="s">
        <v>194</v>
      </c>
      <c r="D96" s="52" t="s">
        <v>111</v>
      </c>
      <c r="E96" s="62" t="s">
        <v>83</v>
      </c>
      <c r="F96" s="54"/>
      <c r="G96" s="55">
        <f>G97+G99</f>
        <v>1149.2</v>
      </c>
      <c r="H96" s="55">
        <f>H97+H99</f>
        <v>777.6999999999999</v>
      </c>
    </row>
    <row r="97" spans="1:8" ht="63.75">
      <c r="A97" s="61" t="s">
        <v>177</v>
      </c>
      <c r="B97" s="51" t="s">
        <v>9</v>
      </c>
      <c r="C97" s="52" t="s">
        <v>194</v>
      </c>
      <c r="D97" s="52" t="s">
        <v>111</v>
      </c>
      <c r="E97" s="62" t="s">
        <v>83</v>
      </c>
      <c r="F97" s="54" t="s">
        <v>392</v>
      </c>
      <c r="G97" s="55">
        <f>G98</f>
        <v>164.7</v>
      </c>
      <c r="H97" s="55">
        <f>H98</f>
        <v>87.8</v>
      </c>
    </row>
    <row r="98" spans="1:8" ht="25.5">
      <c r="A98" s="61" t="s">
        <v>397</v>
      </c>
      <c r="B98" s="56" t="s">
        <v>394</v>
      </c>
      <c r="C98" s="52" t="s">
        <v>194</v>
      </c>
      <c r="D98" s="52" t="s">
        <v>111</v>
      </c>
      <c r="E98" s="62" t="s">
        <v>83</v>
      </c>
      <c r="F98" s="54" t="s">
        <v>395</v>
      </c>
      <c r="G98" s="55">
        <v>164.7</v>
      </c>
      <c r="H98" s="55">
        <v>87.8</v>
      </c>
    </row>
    <row r="99" spans="1:8" ht="25.5">
      <c r="A99" s="61" t="s">
        <v>332</v>
      </c>
      <c r="B99" s="51" t="s">
        <v>398</v>
      </c>
      <c r="C99" s="52" t="s">
        <v>194</v>
      </c>
      <c r="D99" s="52" t="s">
        <v>111</v>
      </c>
      <c r="E99" s="62" t="s">
        <v>83</v>
      </c>
      <c r="F99" s="54" t="s">
        <v>399</v>
      </c>
      <c r="G99" s="55">
        <f>G100</f>
        <v>984.5</v>
      </c>
      <c r="H99" s="55">
        <f>H100</f>
        <v>689.9</v>
      </c>
    </row>
    <row r="100" spans="1:8" ht="25.5">
      <c r="A100" s="61" t="s">
        <v>400</v>
      </c>
      <c r="B100" s="56" t="s">
        <v>37</v>
      </c>
      <c r="C100" s="52" t="s">
        <v>194</v>
      </c>
      <c r="D100" s="52" t="s">
        <v>111</v>
      </c>
      <c r="E100" s="62" t="s">
        <v>83</v>
      </c>
      <c r="F100" s="54" t="s">
        <v>401</v>
      </c>
      <c r="G100" s="55">
        <v>984.5</v>
      </c>
      <c r="H100" s="55">
        <v>689.9</v>
      </c>
    </row>
    <row r="101" spans="1:8" ht="12.75">
      <c r="A101" s="45" t="s">
        <v>122</v>
      </c>
      <c r="B101" s="45" t="s">
        <v>123</v>
      </c>
      <c r="C101" s="52" t="s">
        <v>194</v>
      </c>
      <c r="D101" s="46" t="s">
        <v>124</v>
      </c>
      <c r="E101" s="50"/>
      <c r="F101" s="50"/>
      <c r="G101" s="49">
        <f>G102+G106+G118</f>
        <v>5855.1</v>
      </c>
      <c r="H101" s="49">
        <f>H102+H106+H118</f>
        <v>4291.099999999999</v>
      </c>
    </row>
    <row r="102" spans="1:8" ht="12.75">
      <c r="A102" s="45" t="s">
        <v>151</v>
      </c>
      <c r="B102" s="45" t="s">
        <v>193</v>
      </c>
      <c r="C102" s="52" t="s">
        <v>194</v>
      </c>
      <c r="D102" s="46" t="s">
        <v>195</v>
      </c>
      <c r="E102" s="50"/>
      <c r="F102" s="50"/>
      <c r="G102" s="49">
        <f aca="true" t="shared" si="7" ref="G102:H104">G103</f>
        <v>927.3</v>
      </c>
      <c r="H102" s="49">
        <f t="shared" si="7"/>
        <v>682.7</v>
      </c>
    </row>
    <row r="103" spans="1:8" ht="168.75" customHeight="1">
      <c r="A103" s="51" t="s">
        <v>157</v>
      </c>
      <c r="B103" s="82" t="s">
        <v>1</v>
      </c>
      <c r="C103" s="52" t="s">
        <v>194</v>
      </c>
      <c r="D103" s="52" t="s">
        <v>195</v>
      </c>
      <c r="E103" s="54" t="s">
        <v>200</v>
      </c>
      <c r="F103" s="50"/>
      <c r="G103" s="55">
        <f t="shared" si="7"/>
        <v>927.3</v>
      </c>
      <c r="H103" s="55">
        <f t="shared" si="7"/>
        <v>682.7</v>
      </c>
    </row>
    <row r="104" spans="1:8" ht="12.75">
      <c r="A104" s="51" t="s">
        <v>158</v>
      </c>
      <c r="B104" s="51" t="s">
        <v>84</v>
      </c>
      <c r="C104" s="52" t="s">
        <v>194</v>
      </c>
      <c r="D104" s="52" t="s">
        <v>195</v>
      </c>
      <c r="E104" s="54" t="s">
        <v>200</v>
      </c>
      <c r="F104" s="54" t="s">
        <v>85</v>
      </c>
      <c r="G104" s="55">
        <f t="shared" si="7"/>
        <v>927.3</v>
      </c>
      <c r="H104" s="55">
        <f t="shared" si="7"/>
        <v>682.7</v>
      </c>
    </row>
    <row r="105" spans="1:8" ht="25.5">
      <c r="A105" s="51" t="s">
        <v>393</v>
      </c>
      <c r="B105" s="72" t="s">
        <v>19</v>
      </c>
      <c r="C105" s="52" t="s">
        <v>194</v>
      </c>
      <c r="D105" s="52" t="s">
        <v>195</v>
      </c>
      <c r="E105" s="54" t="s">
        <v>200</v>
      </c>
      <c r="F105" s="54" t="s">
        <v>86</v>
      </c>
      <c r="G105" s="55">
        <v>927.3</v>
      </c>
      <c r="H105" s="55">
        <v>682.7</v>
      </c>
    </row>
    <row r="106" spans="1:8" ht="12.75">
      <c r="A106" s="45" t="s">
        <v>152</v>
      </c>
      <c r="B106" s="45" t="s">
        <v>149</v>
      </c>
      <c r="C106" s="52" t="s">
        <v>194</v>
      </c>
      <c r="D106" s="46" t="s">
        <v>168</v>
      </c>
      <c r="E106" s="50"/>
      <c r="F106" s="50"/>
      <c r="G106" s="49">
        <f>G107+G112+G117</f>
        <v>4355.7</v>
      </c>
      <c r="H106" s="49">
        <f>H107+H112+H117</f>
        <v>3197.7</v>
      </c>
    </row>
    <row r="107" spans="1:8" ht="38.25">
      <c r="A107" s="51" t="s">
        <v>162</v>
      </c>
      <c r="B107" s="51" t="s">
        <v>2</v>
      </c>
      <c r="C107" s="52" t="s">
        <v>194</v>
      </c>
      <c r="D107" s="52" t="s">
        <v>168</v>
      </c>
      <c r="E107" s="54" t="s">
        <v>87</v>
      </c>
      <c r="F107" s="54"/>
      <c r="G107" s="55">
        <f>G108+G110</f>
        <v>1355.4</v>
      </c>
      <c r="H107" s="55">
        <f>H108+H110</f>
        <v>936</v>
      </c>
    </row>
    <row r="108" spans="1:8" ht="63.75">
      <c r="A108" s="51" t="s">
        <v>163</v>
      </c>
      <c r="B108" s="51" t="s">
        <v>9</v>
      </c>
      <c r="C108" s="52" t="s">
        <v>194</v>
      </c>
      <c r="D108" s="52" t="s">
        <v>168</v>
      </c>
      <c r="E108" s="54" t="s">
        <v>87</v>
      </c>
      <c r="F108" s="54" t="s">
        <v>392</v>
      </c>
      <c r="G108" s="55">
        <f>G109</f>
        <v>1259.2</v>
      </c>
      <c r="H108" s="55">
        <f>H109</f>
        <v>891.3</v>
      </c>
    </row>
    <row r="109" spans="1:8" ht="25.5">
      <c r="A109" s="51" t="s">
        <v>396</v>
      </c>
      <c r="B109" s="56" t="s">
        <v>394</v>
      </c>
      <c r="C109" s="52" t="s">
        <v>194</v>
      </c>
      <c r="D109" s="52" t="s">
        <v>168</v>
      </c>
      <c r="E109" s="54" t="s">
        <v>87</v>
      </c>
      <c r="F109" s="54" t="s">
        <v>395</v>
      </c>
      <c r="G109" s="55">
        <v>1259.2</v>
      </c>
      <c r="H109" s="55">
        <v>891.3</v>
      </c>
    </row>
    <row r="110" spans="1:8" ht="25.5">
      <c r="A110" s="51" t="s">
        <v>88</v>
      </c>
      <c r="B110" s="51" t="s">
        <v>398</v>
      </c>
      <c r="C110" s="52" t="s">
        <v>194</v>
      </c>
      <c r="D110" s="52" t="s">
        <v>168</v>
      </c>
      <c r="E110" s="54" t="s">
        <v>87</v>
      </c>
      <c r="F110" s="54" t="s">
        <v>399</v>
      </c>
      <c r="G110" s="55">
        <f>G111</f>
        <v>96.2</v>
      </c>
      <c r="H110" s="55">
        <f>H111</f>
        <v>44.7</v>
      </c>
    </row>
    <row r="111" spans="1:8" ht="25.5">
      <c r="A111" s="51" t="s">
        <v>89</v>
      </c>
      <c r="B111" s="56" t="s">
        <v>37</v>
      </c>
      <c r="C111" s="52" t="s">
        <v>194</v>
      </c>
      <c r="D111" s="52" t="s">
        <v>168</v>
      </c>
      <c r="E111" s="54" t="s">
        <v>87</v>
      </c>
      <c r="F111" s="54" t="s">
        <v>401</v>
      </c>
      <c r="G111" s="55">
        <v>96.2</v>
      </c>
      <c r="H111" s="55">
        <v>44.7</v>
      </c>
    </row>
    <row r="112" spans="1:8" ht="38.25">
      <c r="A112" s="51" t="s">
        <v>176</v>
      </c>
      <c r="B112" s="51" t="s">
        <v>3</v>
      </c>
      <c r="C112" s="52" t="s">
        <v>194</v>
      </c>
      <c r="D112" s="52" t="s">
        <v>168</v>
      </c>
      <c r="E112" s="62" t="s">
        <v>90</v>
      </c>
      <c r="F112" s="54"/>
      <c r="G112" s="55">
        <f>G113</f>
        <v>2456.9</v>
      </c>
      <c r="H112" s="55">
        <f>H113</f>
        <v>1827.5</v>
      </c>
    </row>
    <row r="113" spans="1:8" ht="12.75">
      <c r="A113" s="51" t="s">
        <v>177</v>
      </c>
      <c r="B113" s="51" t="s">
        <v>84</v>
      </c>
      <c r="C113" s="52" t="s">
        <v>194</v>
      </c>
      <c r="D113" s="52" t="s">
        <v>168</v>
      </c>
      <c r="E113" s="62" t="s">
        <v>90</v>
      </c>
      <c r="F113" s="54" t="s">
        <v>85</v>
      </c>
      <c r="G113" s="55">
        <f>G114</f>
        <v>2456.9</v>
      </c>
      <c r="H113" s="55">
        <f>H114</f>
        <v>1827.5</v>
      </c>
    </row>
    <row r="114" spans="1:8" ht="25.5">
      <c r="A114" s="51" t="s">
        <v>397</v>
      </c>
      <c r="B114" s="72" t="s">
        <v>19</v>
      </c>
      <c r="C114" s="52" t="s">
        <v>194</v>
      </c>
      <c r="D114" s="52" t="s">
        <v>168</v>
      </c>
      <c r="E114" s="62" t="s">
        <v>90</v>
      </c>
      <c r="F114" s="54" t="s">
        <v>86</v>
      </c>
      <c r="G114" s="55">
        <v>2456.9</v>
      </c>
      <c r="H114" s="55">
        <v>1827.5</v>
      </c>
    </row>
    <row r="115" spans="1:8" ht="38.25">
      <c r="A115" s="51" t="s">
        <v>178</v>
      </c>
      <c r="B115" s="51" t="s">
        <v>4</v>
      </c>
      <c r="C115" s="52" t="s">
        <v>194</v>
      </c>
      <c r="D115" s="52" t="s">
        <v>168</v>
      </c>
      <c r="E115" s="62" t="s">
        <v>91</v>
      </c>
      <c r="F115" s="54"/>
      <c r="G115" s="55">
        <f>G117</f>
        <v>543.4</v>
      </c>
      <c r="H115" s="55">
        <f>H117</f>
        <v>434.2</v>
      </c>
    </row>
    <row r="116" spans="1:8" ht="12.75">
      <c r="A116" s="51" t="s">
        <v>179</v>
      </c>
      <c r="B116" s="51" t="s">
        <v>84</v>
      </c>
      <c r="C116" s="52" t="s">
        <v>194</v>
      </c>
      <c r="D116" s="52" t="s">
        <v>168</v>
      </c>
      <c r="E116" s="62" t="s">
        <v>91</v>
      </c>
      <c r="F116" s="54" t="s">
        <v>85</v>
      </c>
      <c r="G116" s="55">
        <f>G117</f>
        <v>543.4</v>
      </c>
      <c r="H116" s="55">
        <f>H117</f>
        <v>434.2</v>
      </c>
    </row>
    <row r="117" spans="1:8" ht="25.5">
      <c r="A117" s="51" t="s">
        <v>92</v>
      </c>
      <c r="B117" s="72" t="s">
        <v>19</v>
      </c>
      <c r="C117" s="52" t="s">
        <v>194</v>
      </c>
      <c r="D117" s="52" t="s">
        <v>168</v>
      </c>
      <c r="E117" s="62" t="s">
        <v>91</v>
      </c>
      <c r="F117" s="54" t="s">
        <v>86</v>
      </c>
      <c r="G117" s="55">
        <v>543.4</v>
      </c>
      <c r="H117" s="55">
        <v>434.2</v>
      </c>
    </row>
    <row r="118" spans="1:8" ht="12.75">
      <c r="A118" s="45" t="s">
        <v>304</v>
      </c>
      <c r="B118" s="73" t="s">
        <v>169</v>
      </c>
      <c r="C118" s="52" t="s">
        <v>194</v>
      </c>
      <c r="D118" s="46" t="s">
        <v>125</v>
      </c>
      <c r="E118" s="62"/>
      <c r="F118" s="54"/>
      <c r="G118" s="49">
        <f>G119</f>
        <v>572.1</v>
      </c>
      <c r="H118" s="49">
        <f>H119</f>
        <v>410.7</v>
      </c>
    </row>
    <row r="119" spans="1:8" ht="89.25">
      <c r="A119" s="51" t="s">
        <v>162</v>
      </c>
      <c r="B119" s="86" t="s">
        <v>5</v>
      </c>
      <c r="C119" s="52" t="s">
        <v>194</v>
      </c>
      <c r="D119" s="52" t="s">
        <v>125</v>
      </c>
      <c r="E119" s="62" t="s">
        <v>93</v>
      </c>
      <c r="F119" s="54"/>
      <c r="G119" s="55">
        <f>G120+G122</f>
        <v>572.1</v>
      </c>
      <c r="H119" s="55">
        <f>H120+H122</f>
        <v>410.7</v>
      </c>
    </row>
    <row r="120" spans="1:8" ht="63.75">
      <c r="A120" s="51" t="s">
        <v>163</v>
      </c>
      <c r="B120" s="51" t="s">
        <v>9</v>
      </c>
      <c r="C120" s="52" t="s">
        <v>194</v>
      </c>
      <c r="D120" s="52" t="s">
        <v>125</v>
      </c>
      <c r="E120" s="62" t="s">
        <v>93</v>
      </c>
      <c r="F120" s="54" t="s">
        <v>392</v>
      </c>
      <c r="G120" s="55">
        <f>G121</f>
        <v>330</v>
      </c>
      <c r="H120" s="55">
        <f>H121</f>
        <v>247.5</v>
      </c>
    </row>
    <row r="121" spans="1:8" ht="25.5">
      <c r="A121" s="51" t="s">
        <v>396</v>
      </c>
      <c r="B121" s="56" t="s">
        <v>394</v>
      </c>
      <c r="C121" s="52" t="s">
        <v>194</v>
      </c>
      <c r="D121" s="52" t="s">
        <v>125</v>
      </c>
      <c r="E121" s="62" t="s">
        <v>93</v>
      </c>
      <c r="F121" s="54" t="s">
        <v>395</v>
      </c>
      <c r="G121" s="55">
        <v>330</v>
      </c>
      <c r="H121" s="55">
        <v>247.5</v>
      </c>
    </row>
    <row r="122" spans="1:8" ht="12.75">
      <c r="A122" s="51" t="s">
        <v>88</v>
      </c>
      <c r="B122" s="51" t="s">
        <v>84</v>
      </c>
      <c r="C122" s="52" t="s">
        <v>194</v>
      </c>
      <c r="D122" s="52" t="s">
        <v>125</v>
      </c>
      <c r="E122" s="62" t="s">
        <v>93</v>
      </c>
      <c r="F122" s="54" t="s">
        <v>85</v>
      </c>
      <c r="G122" s="55">
        <f>G123</f>
        <v>242.1</v>
      </c>
      <c r="H122" s="55">
        <f>H123</f>
        <v>163.2</v>
      </c>
    </row>
    <row r="123" spans="1:8" ht="25.5">
      <c r="A123" s="51" t="s">
        <v>89</v>
      </c>
      <c r="B123" s="56" t="s">
        <v>94</v>
      </c>
      <c r="C123" s="52" t="s">
        <v>194</v>
      </c>
      <c r="D123" s="52" t="s">
        <v>125</v>
      </c>
      <c r="E123" s="62" t="s">
        <v>93</v>
      </c>
      <c r="F123" s="54" t="s">
        <v>95</v>
      </c>
      <c r="G123" s="55">
        <v>242.1</v>
      </c>
      <c r="H123" s="55">
        <v>163.2</v>
      </c>
    </row>
    <row r="124" spans="1:8" ht="12.75">
      <c r="A124" s="45" t="s">
        <v>126</v>
      </c>
      <c r="B124" s="73" t="s">
        <v>127</v>
      </c>
      <c r="C124" s="52" t="s">
        <v>194</v>
      </c>
      <c r="D124" s="46" t="s">
        <v>128</v>
      </c>
      <c r="E124" s="62"/>
      <c r="F124" s="54"/>
      <c r="G124" s="49">
        <f aca="true" t="shared" si="8" ref="G124:H127">G125</f>
        <v>560.2</v>
      </c>
      <c r="H124" s="49">
        <f t="shared" si="8"/>
        <v>266.4</v>
      </c>
    </row>
    <row r="125" spans="1:8" ht="12.75">
      <c r="A125" s="45" t="s">
        <v>151</v>
      </c>
      <c r="B125" s="73" t="s">
        <v>129</v>
      </c>
      <c r="C125" s="52" t="s">
        <v>194</v>
      </c>
      <c r="D125" s="46" t="s">
        <v>190</v>
      </c>
      <c r="E125" s="62"/>
      <c r="F125" s="54"/>
      <c r="G125" s="49">
        <f t="shared" si="8"/>
        <v>560.2</v>
      </c>
      <c r="H125" s="49">
        <f t="shared" si="8"/>
        <v>266.4</v>
      </c>
    </row>
    <row r="126" spans="1:8" ht="117.75" customHeight="1">
      <c r="A126" s="51" t="s">
        <v>157</v>
      </c>
      <c r="B126" s="51" t="s">
        <v>6</v>
      </c>
      <c r="C126" s="52" t="s">
        <v>194</v>
      </c>
      <c r="D126" s="52" t="s">
        <v>190</v>
      </c>
      <c r="E126" s="62" t="s">
        <v>96</v>
      </c>
      <c r="F126" s="54"/>
      <c r="G126" s="55">
        <f t="shared" si="8"/>
        <v>560.2</v>
      </c>
      <c r="H126" s="55">
        <f t="shared" si="8"/>
        <v>266.4</v>
      </c>
    </row>
    <row r="127" spans="1:8" ht="25.5">
      <c r="A127" s="51" t="s">
        <v>158</v>
      </c>
      <c r="B127" s="51" t="s">
        <v>398</v>
      </c>
      <c r="C127" s="52" t="s">
        <v>194</v>
      </c>
      <c r="D127" s="52" t="s">
        <v>190</v>
      </c>
      <c r="E127" s="62" t="s">
        <v>96</v>
      </c>
      <c r="F127" s="54" t="s">
        <v>399</v>
      </c>
      <c r="G127" s="55">
        <f t="shared" si="8"/>
        <v>560.2</v>
      </c>
      <c r="H127" s="55">
        <f t="shared" si="8"/>
        <v>266.4</v>
      </c>
    </row>
    <row r="128" spans="1:8" ht="25.5">
      <c r="A128" s="51" t="s">
        <v>393</v>
      </c>
      <c r="B128" s="56" t="s">
        <v>37</v>
      </c>
      <c r="C128" s="52" t="s">
        <v>194</v>
      </c>
      <c r="D128" s="52" t="s">
        <v>190</v>
      </c>
      <c r="E128" s="62" t="s">
        <v>96</v>
      </c>
      <c r="F128" s="54" t="s">
        <v>401</v>
      </c>
      <c r="G128" s="55">
        <v>560.2</v>
      </c>
      <c r="H128" s="55">
        <v>266.4</v>
      </c>
    </row>
    <row r="129" spans="1:8" ht="12.75">
      <c r="A129" s="45" t="s">
        <v>97</v>
      </c>
      <c r="B129" s="45" t="s">
        <v>130</v>
      </c>
      <c r="C129" s="52" t="s">
        <v>194</v>
      </c>
      <c r="D129" s="46" t="s">
        <v>131</v>
      </c>
      <c r="E129" s="62"/>
      <c r="F129" s="54"/>
      <c r="G129" s="49">
        <f aca="true" t="shared" si="9" ref="G129:H132">G130</f>
        <v>1256.3</v>
      </c>
      <c r="H129" s="49">
        <f t="shared" si="9"/>
        <v>763</v>
      </c>
    </row>
    <row r="130" spans="1:8" ht="12.75">
      <c r="A130" s="45" t="s">
        <v>151</v>
      </c>
      <c r="B130" s="45" t="s">
        <v>148</v>
      </c>
      <c r="C130" s="52" t="s">
        <v>194</v>
      </c>
      <c r="D130" s="46" t="s">
        <v>191</v>
      </c>
      <c r="E130" s="62"/>
      <c r="F130" s="54"/>
      <c r="G130" s="49">
        <f t="shared" si="9"/>
        <v>1256.3</v>
      </c>
      <c r="H130" s="49">
        <f t="shared" si="9"/>
        <v>763</v>
      </c>
    </row>
    <row r="131" spans="1:8" ht="155.25" customHeight="1">
      <c r="A131" s="51" t="s">
        <v>157</v>
      </c>
      <c r="B131" s="51" t="s">
        <v>7</v>
      </c>
      <c r="C131" s="52" t="s">
        <v>194</v>
      </c>
      <c r="D131" s="52" t="s">
        <v>191</v>
      </c>
      <c r="E131" s="62" t="s">
        <v>98</v>
      </c>
      <c r="F131" s="54"/>
      <c r="G131" s="55">
        <f t="shared" si="9"/>
        <v>1256.3</v>
      </c>
      <c r="H131" s="55">
        <f t="shared" si="9"/>
        <v>763</v>
      </c>
    </row>
    <row r="132" spans="1:8" ht="25.5">
      <c r="A132" s="51" t="s">
        <v>158</v>
      </c>
      <c r="B132" s="51" t="s">
        <v>398</v>
      </c>
      <c r="C132" s="52" t="s">
        <v>194</v>
      </c>
      <c r="D132" s="52" t="s">
        <v>191</v>
      </c>
      <c r="E132" s="62" t="s">
        <v>98</v>
      </c>
      <c r="F132" s="54" t="s">
        <v>399</v>
      </c>
      <c r="G132" s="55">
        <f t="shared" si="9"/>
        <v>1256.3</v>
      </c>
      <c r="H132" s="55">
        <f t="shared" si="9"/>
        <v>763</v>
      </c>
    </row>
    <row r="133" spans="1:8" ht="25.5">
      <c r="A133" s="51" t="s">
        <v>393</v>
      </c>
      <c r="B133" s="56" t="s">
        <v>37</v>
      </c>
      <c r="C133" s="52" t="s">
        <v>194</v>
      </c>
      <c r="D133" s="52" t="s">
        <v>191</v>
      </c>
      <c r="E133" s="62" t="s">
        <v>98</v>
      </c>
      <c r="F133" s="54" t="s">
        <v>401</v>
      </c>
      <c r="G133" s="55">
        <v>1256.3</v>
      </c>
      <c r="H133" s="55">
        <v>763</v>
      </c>
    </row>
    <row r="134" spans="1:8" ht="15.75">
      <c r="A134" s="74"/>
      <c r="B134" s="75" t="s">
        <v>132</v>
      </c>
      <c r="C134" s="76"/>
      <c r="D134" s="77"/>
      <c r="E134" s="77"/>
      <c r="F134" s="78"/>
      <c r="G134" s="44">
        <f>G7+G36+G44+G53+G60+G65+G87+G101+G124+G129</f>
        <v>41506.299999999996</v>
      </c>
      <c r="H134" s="44">
        <f>H7+H36+H44+H53+H60+H65+H87+H101+H124+H129</f>
        <v>29784.800000000003</v>
      </c>
    </row>
  </sheetData>
  <mergeCells count="4">
    <mergeCell ref="A1:H1"/>
    <mergeCell ref="A3:H3"/>
    <mergeCell ref="A4:H4"/>
    <mergeCell ref="C2:H2"/>
  </mergeCells>
  <printOptions/>
  <pageMargins left="0.3937007874015748" right="0.3937007874015748" top="0.5905511811023623" bottom="0.5905511811023623" header="0.5118110236220472"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F15"/>
  <sheetViews>
    <sheetView workbookViewId="0" topLeftCell="A1">
      <selection activeCell="D11" sqref="D11"/>
    </sheetView>
  </sheetViews>
  <sheetFormatPr defaultColWidth="9.140625" defaultRowHeight="12.75"/>
  <cols>
    <col min="1" max="1" width="24.421875" style="0" customWidth="1"/>
    <col min="2" max="2" width="47.8515625" style="0" customWidth="1"/>
    <col min="3" max="3" width="12.28125" style="0" customWidth="1"/>
    <col min="4" max="4" width="12.140625" style="0" customWidth="1"/>
  </cols>
  <sheetData>
    <row r="1" spans="1:4" ht="12.75">
      <c r="A1" s="118" t="s">
        <v>175</v>
      </c>
      <c r="B1" s="118"/>
      <c r="C1" s="118"/>
      <c r="D1" s="118"/>
    </row>
    <row r="2" spans="1:4" ht="53.25" customHeight="1">
      <c r="A2" s="87"/>
      <c r="B2" s="125" t="s">
        <v>26</v>
      </c>
      <c r="C2" s="125"/>
      <c r="D2" s="125"/>
    </row>
    <row r="3" spans="1:4" ht="63.75" customHeight="1">
      <c r="A3" s="124" t="s">
        <v>29</v>
      </c>
      <c r="B3" s="124"/>
      <c r="C3" s="124"/>
      <c r="D3" s="124"/>
    </row>
    <row r="4" spans="1:4" ht="21" customHeight="1">
      <c r="A4" s="123"/>
      <c r="B4" s="123"/>
      <c r="C4" s="123"/>
      <c r="D4" s="88"/>
    </row>
    <row r="5" spans="1:4" ht="109.5" customHeight="1">
      <c r="A5" s="89" t="s">
        <v>143</v>
      </c>
      <c r="B5" s="89" t="s">
        <v>171</v>
      </c>
      <c r="C5" s="90" t="s">
        <v>348</v>
      </c>
      <c r="D5" s="90" t="s">
        <v>349</v>
      </c>
    </row>
    <row r="6" spans="1:4" ht="33">
      <c r="A6" s="91"/>
      <c r="B6" s="92" t="s">
        <v>172</v>
      </c>
      <c r="C6" s="93">
        <f>C7</f>
        <v>-1000</v>
      </c>
      <c r="D6" s="93">
        <f>D7</f>
        <v>-1862.6000000000058</v>
      </c>
    </row>
    <row r="7" spans="1:4" ht="16.5">
      <c r="A7" s="94" t="s">
        <v>201</v>
      </c>
      <c r="B7" s="92" t="s">
        <v>202</v>
      </c>
      <c r="C7" s="95">
        <f>C8</f>
        <v>-1000</v>
      </c>
      <c r="D7" s="95">
        <f>D8</f>
        <v>-1862.6000000000058</v>
      </c>
    </row>
    <row r="8" spans="1:4" ht="33">
      <c r="A8" s="94" t="s">
        <v>203</v>
      </c>
      <c r="B8" s="96" t="s">
        <v>173</v>
      </c>
      <c r="C8" s="95">
        <f>C11</f>
        <v>-1000</v>
      </c>
      <c r="D8" s="95">
        <f>D11</f>
        <v>-1862.6000000000058</v>
      </c>
    </row>
    <row r="9" spans="1:4" ht="49.5">
      <c r="A9" s="94" t="s">
        <v>112</v>
      </c>
      <c r="B9" s="96" t="s">
        <v>204</v>
      </c>
      <c r="C9" s="95">
        <f>-Доходы!D83</f>
        <v>-47700</v>
      </c>
      <c r="D9" s="95">
        <f>-Доходы!E83</f>
        <v>-33864.1</v>
      </c>
    </row>
    <row r="10" spans="1:4" ht="49.5">
      <c r="A10" s="94" t="s">
        <v>113</v>
      </c>
      <c r="B10" s="96" t="s">
        <v>205</v>
      </c>
      <c r="C10" s="95">
        <f>'Расходы свод'!G167</f>
        <v>48700</v>
      </c>
      <c r="D10" s="95">
        <f>'Расходы свод'!H167</f>
        <v>35726.700000000004</v>
      </c>
    </row>
    <row r="11" spans="1:4" ht="16.5">
      <c r="A11" s="122" t="s">
        <v>174</v>
      </c>
      <c r="B11" s="122"/>
      <c r="C11" s="97">
        <f>-C9-C10</f>
        <v>-1000</v>
      </c>
      <c r="D11" s="97">
        <f>-D9-D10</f>
        <v>-1862.6000000000058</v>
      </c>
    </row>
    <row r="14" ht="13.5" customHeight="1"/>
    <row r="15" spans="1:6" ht="12.75" customHeight="1">
      <c r="A15" s="35"/>
      <c r="B15" s="35"/>
      <c r="C15" s="35"/>
      <c r="D15" s="35"/>
      <c r="E15" s="35"/>
      <c r="F15" s="35"/>
    </row>
  </sheetData>
  <mergeCells count="5">
    <mergeCell ref="A11:B11"/>
    <mergeCell ref="A4:C4"/>
    <mergeCell ref="A1:D1"/>
    <mergeCell ref="A3:D3"/>
    <mergeCell ref="B2:D2"/>
  </mergeCells>
  <printOptions/>
  <pageMargins left="0.5905511811023623" right="0.5905511811023623" top="0.7874015748031497" bottom="0.787401574803149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D17"/>
  <sheetViews>
    <sheetView tabSelected="1" workbookViewId="0" topLeftCell="A1">
      <selection activeCell="F12" sqref="F12"/>
    </sheetView>
  </sheetViews>
  <sheetFormatPr defaultColWidth="9.140625" defaultRowHeight="12.75"/>
  <cols>
    <col min="1" max="1" width="35.8515625" style="0" customWidth="1"/>
    <col min="2" max="2" width="17.7109375" style="0" customWidth="1"/>
    <col min="3" max="3" width="17.140625" style="0" customWidth="1"/>
    <col min="4" max="4" width="20.140625" style="0" customWidth="1"/>
  </cols>
  <sheetData>
    <row r="1" spans="1:4" ht="12.75">
      <c r="A1" s="105"/>
      <c r="B1" s="105"/>
      <c r="C1" s="126" t="s">
        <v>180</v>
      </c>
      <c r="D1" s="126"/>
    </row>
    <row r="2" spans="1:4" ht="70.5" customHeight="1">
      <c r="A2" s="87"/>
      <c r="B2" s="125" t="s">
        <v>26</v>
      </c>
      <c r="C2" s="125"/>
      <c r="D2" s="125"/>
    </row>
    <row r="3" spans="1:4" ht="74.25" customHeight="1">
      <c r="A3" s="128" t="s">
        <v>30</v>
      </c>
      <c r="B3" s="128"/>
      <c r="C3" s="128"/>
      <c r="D3" s="128"/>
    </row>
    <row r="4" spans="1:4" ht="27.75" customHeight="1">
      <c r="A4" s="127" t="s">
        <v>181</v>
      </c>
      <c r="B4" s="127" t="s">
        <v>182</v>
      </c>
      <c r="C4" s="127"/>
      <c r="D4" s="127" t="s">
        <v>183</v>
      </c>
    </row>
    <row r="5" spans="1:4" ht="20.25" customHeight="1">
      <c r="A5" s="127"/>
      <c r="B5" s="98" t="s">
        <v>184</v>
      </c>
      <c r="C5" s="98" t="s">
        <v>185</v>
      </c>
      <c r="D5" s="127"/>
    </row>
    <row r="6" spans="1:4" ht="34.5" customHeight="1">
      <c r="A6" s="129" t="s">
        <v>118</v>
      </c>
      <c r="B6" s="129"/>
      <c r="C6" s="129"/>
      <c r="D6" s="129"/>
    </row>
    <row r="7" spans="1:4" ht="16.5">
      <c r="A7" s="99" t="s">
        <v>328</v>
      </c>
      <c r="B7" s="100">
        <v>2</v>
      </c>
      <c r="C7" s="100">
        <v>2</v>
      </c>
      <c r="D7" s="101">
        <v>57.8</v>
      </c>
    </row>
    <row r="8" spans="1:4" ht="16.5">
      <c r="A8" s="99" t="s">
        <v>329</v>
      </c>
      <c r="B8" s="100">
        <v>1</v>
      </c>
      <c r="C8" s="100">
        <v>1</v>
      </c>
      <c r="D8" s="101">
        <v>49</v>
      </c>
    </row>
    <row r="9" spans="1:4" ht="35.25" customHeight="1">
      <c r="A9" s="129" t="s">
        <v>116</v>
      </c>
      <c r="B9" s="129"/>
      <c r="C9" s="129"/>
      <c r="D9" s="129"/>
    </row>
    <row r="10" spans="1:4" ht="16.5">
      <c r="A10" s="99" t="s">
        <v>328</v>
      </c>
      <c r="B10" s="98"/>
      <c r="C10" s="98"/>
      <c r="D10" s="102"/>
    </row>
    <row r="11" spans="1:4" ht="16.5">
      <c r="A11" s="99" t="s">
        <v>329</v>
      </c>
      <c r="B11" s="98">
        <v>2</v>
      </c>
      <c r="C11" s="98">
        <v>2</v>
      </c>
      <c r="D11" s="102">
        <v>57.6</v>
      </c>
    </row>
    <row r="12" spans="1:4" ht="33" customHeight="1">
      <c r="A12" s="129" t="s">
        <v>117</v>
      </c>
      <c r="B12" s="129"/>
      <c r="C12" s="129"/>
      <c r="D12" s="129"/>
    </row>
    <row r="13" spans="1:4" ht="18" customHeight="1">
      <c r="A13" s="99" t="s">
        <v>328</v>
      </c>
      <c r="B13" s="98"/>
      <c r="C13" s="98"/>
      <c r="D13" s="103"/>
    </row>
    <row r="14" spans="1:4" ht="16.5">
      <c r="A14" s="99" t="s">
        <v>329</v>
      </c>
      <c r="B14" s="98">
        <v>18</v>
      </c>
      <c r="C14" s="98">
        <v>15</v>
      </c>
      <c r="D14" s="103">
        <v>46.6</v>
      </c>
    </row>
    <row r="15" spans="1:4" ht="16.5">
      <c r="A15" s="106"/>
      <c r="B15" s="104">
        <f>B7+B8+B11+B14</f>
        <v>23</v>
      </c>
      <c r="C15" s="104">
        <f>C7+C8+C11+C14</f>
        <v>20</v>
      </c>
      <c r="D15" s="104"/>
    </row>
    <row r="16" spans="1:4" ht="15">
      <c r="A16" s="5"/>
      <c r="B16" s="1"/>
      <c r="C16" s="1"/>
      <c r="D16" s="7"/>
    </row>
    <row r="17" spans="1:4" ht="15">
      <c r="A17" s="5"/>
      <c r="B17" s="1"/>
      <c r="C17" s="1"/>
      <c r="D17" s="1"/>
    </row>
  </sheetData>
  <mergeCells count="9">
    <mergeCell ref="C1:D1"/>
    <mergeCell ref="A6:D6"/>
    <mergeCell ref="A9:D9"/>
    <mergeCell ref="A12:D12"/>
    <mergeCell ref="B2:D2"/>
    <mergeCell ref="D4:D5"/>
    <mergeCell ref="A3:D3"/>
    <mergeCell ref="A4:A5"/>
    <mergeCell ref="B4:C4"/>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Елена Ивановна</cp:lastModifiedBy>
  <cp:lastPrinted>2014-11-03T09:08:34Z</cp:lastPrinted>
  <dcterms:created xsi:type="dcterms:W3CDTF">1996-10-08T23:32:33Z</dcterms:created>
  <dcterms:modified xsi:type="dcterms:W3CDTF">2014-11-03T09:08:35Z</dcterms:modified>
  <cp:category/>
  <cp:version/>
  <cp:contentType/>
  <cp:contentStatus/>
</cp:coreProperties>
</file>